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laliferis\Box\laliferis\Kate Portfolio\RAND\For Michelle to publish\"/>
    </mc:Choice>
  </mc:AlternateContent>
  <xr:revisionPtr revIDLastSave="0" documentId="8_{91A8EE22-1D4E-4738-9443-4C6636B34E4D}" xr6:coauthVersionLast="47" xr6:coauthVersionMax="47" xr10:uidLastSave="{00000000-0000-0000-0000-000000000000}"/>
  <bookViews>
    <workbookView xWindow="-120" yWindow="-120" windowWidth="29040" windowHeight="15720" xr2:uid="{C2A62F4F-AE55-4538-91BF-4E63CE534E30}"/>
  </bookViews>
  <sheets>
    <sheet name="Introduction" sheetId="22" r:id="rId1"/>
    <sheet name="Table 1" sheetId="1" r:id="rId2"/>
    <sheet name="Figure 1" sheetId="20" r:id="rId3"/>
    <sheet name="Table 2" sheetId="2" r:id="rId4"/>
    <sheet name="Table 3" sheetId="3" r:id="rId5"/>
    <sheet name="Table 4" sheetId="4" r:id="rId6"/>
    <sheet name="Table 5" sheetId="9" r:id="rId7"/>
    <sheet name="Table 6" sheetId="13" r:id="rId8"/>
    <sheet name="Table 7" sheetId="15" r:id="rId9"/>
    <sheet name="Table 8" sheetId="12" r:id="rId10"/>
    <sheet name="Table 9" sheetId="8" r:id="rId11"/>
    <sheet name="Table 10" sheetId="11" r:id="rId12"/>
    <sheet name="Table 11" sheetId="19" r:id="rId13"/>
  </sheets>
  <definedNames>
    <definedName name="_xlnm._FilterDatabase" localSheetId="11" hidden="1">'Table 10'!$A$6:$AG$6</definedName>
    <definedName name="_xlnm._FilterDatabase" localSheetId="12" hidden="1">'Table 11'!$A$5:$I$5</definedName>
    <definedName name="_xlnm._FilterDatabase" localSheetId="3" hidden="1">'Table 2'!$A$4:$F$65</definedName>
    <definedName name="_xlnm._FilterDatabase" localSheetId="4" hidden="1">'Table 3'!$A$5:$H$5</definedName>
    <definedName name="_xlnm._FilterDatabase" localSheetId="5" hidden="1">'Table 4'!$A$5:$G$5</definedName>
    <definedName name="_xlnm._FilterDatabase" localSheetId="6" hidden="1">'Table 5'!$A$5:$G$5</definedName>
    <definedName name="_xlnm._FilterDatabase" localSheetId="7" hidden="1">'Table 6'!$A$5:$G$5</definedName>
    <definedName name="_xlnm._FilterDatabase" localSheetId="10" hidden="1">'Table 9'!$A$6:$AG$6</definedName>
    <definedName name="_xlnm.Print_Area" localSheetId="2">'Figure 1'!$A$1:$K$39</definedName>
    <definedName name="_xlnm.Print_Area" localSheetId="12">'Table 11'!$A$1:$I$67</definedName>
    <definedName name="_xlnm.Print_Titles" localSheetId="11">'Table 10'!$A:$A,'Table 10'!$3:$4</definedName>
    <definedName name="_xlnm.Print_Titles" localSheetId="12">'Table 11'!$A:$A,'Table 11'!$3:$5</definedName>
    <definedName name="_xlnm.Print_Titles" localSheetId="3">'Table 2'!$3:$4</definedName>
    <definedName name="_xlnm.Print_Titles" localSheetId="10">'Table 9'!$A:$A,'Table 9'!$3:$5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3" i="19" l="1"/>
  <c r="E62" i="19"/>
  <c r="E61" i="19"/>
  <c r="E60" i="19"/>
  <c r="E59" i="19"/>
  <c r="E58" i="19"/>
  <c r="E57" i="19"/>
  <c r="E56" i="19"/>
  <c r="E55" i="19"/>
  <c r="E54" i="19"/>
  <c r="E53" i="19"/>
  <c r="E52" i="19"/>
  <c r="E51" i="19"/>
  <c r="E50" i="19"/>
  <c r="E49" i="19"/>
  <c r="E48" i="19"/>
  <c r="E47" i="19"/>
  <c r="E46" i="19"/>
  <c r="E45" i="19"/>
  <c r="E44" i="19"/>
  <c r="E43" i="19"/>
  <c r="E42" i="19"/>
  <c r="E41" i="19"/>
  <c r="E40" i="19"/>
  <c r="E39" i="19"/>
  <c r="E38" i="19"/>
  <c r="E37" i="19"/>
  <c r="E36" i="19"/>
  <c r="E35" i="19"/>
  <c r="E34" i="19"/>
  <c r="E33" i="19"/>
  <c r="E32" i="19"/>
  <c r="E31" i="19"/>
  <c r="E30" i="19"/>
  <c r="E29" i="19"/>
  <c r="E28" i="19"/>
  <c r="E27" i="19"/>
  <c r="E26" i="19"/>
  <c r="E25" i="19"/>
  <c r="E24" i="19"/>
  <c r="E23" i="19"/>
  <c r="E22" i="19"/>
  <c r="E21" i="19"/>
  <c r="E20" i="19"/>
  <c r="E19" i="19"/>
  <c r="E18" i="19"/>
  <c r="E17" i="19"/>
  <c r="E16" i="19"/>
  <c r="E15" i="19"/>
  <c r="E14" i="19"/>
  <c r="E13" i="19"/>
  <c r="E12" i="19"/>
  <c r="E11" i="19"/>
  <c r="E10" i="19"/>
  <c r="E9" i="19"/>
  <c r="E8" i="19"/>
  <c r="E7" i="19"/>
  <c r="E6" i="19"/>
  <c r="E5" i="19"/>
  <c r="Q64" i="11"/>
  <c r="Q63" i="11"/>
  <c r="Q62" i="11"/>
  <c r="Q61" i="11"/>
  <c r="Q60" i="11"/>
  <c r="Q59" i="11"/>
  <c r="Q58" i="11"/>
  <c r="Q57" i="11"/>
  <c r="Q56" i="11"/>
  <c r="Q55" i="11"/>
  <c r="Q54" i="11"/>
  <c r="Q53" i="11"/>
  <c r="Q52" i="11"/>
  <c r="Q51" i="11"/>
  <c r="Q50" i="11"/>
  <c r="Q49" i="11"/>
  <c r="Q48" i="11"/>
  <c r="Q47" i="11"/>
  <c r="Q46" i="11"/>
  <c r="Q45" i="11"/>
  <c r="Q44" i="11"/>
  <c r="Q43" i="11"/>
  <c r="Q42" i="11"/>
  <c r="Q41" i="11"/>
  <c r="Q40" i="11"/>
  <c r="Q39" i="11"/>
  <c r="Q38" i="11"/>
  <c r="Q37" i="11"/>
  <c r="Q36" i="11"/>
  <c r="Q35" i="11"/>
  <c r="Q34" i="11"/>
  <c r="Q33" i="11"/>
  <c r="Q32" i="11"/>
  <c r="Q31" i="11"/>
  <c r="Q30" i="11"/>
  <c r="Q29" i="11"/>
  <c r="Q28" i="11"/>
  <c r="Q27" i="11"/>
  <c r="Q26" i="11"/>
  <c r="Q25" i="11"/>
  <c r="Q24" i="11"/>
  <c r="Q23" i="11"/>
  <c r="Q22" i="11"/>
  <c r="Q21" i="11"/>
  <c r="Q20" i="11"/>
  <c r="Q19" i="11"/>
  <c r="Q18" i="11"/>
  <c r="Q17" i="11"/>
  <c r="Q16" i="11"/>
  <c r="Q15" i="11"/>
  <c r="Q14" i="11"/>
  <c r="Q13" i="11"/>
  <c r="Q12" i="11"/>
  <c r="Q11" i="11"/>
  <c r="Q10" i="11"/>
  <c r="Q9" i="11"/>
  <c r="Q8" i="11"/>
  <c r="Q7" i="11"/>
  <c r="Q6" i="11"/>
  <c r="O6" i="11"/>
  <c r="M6" i="11"/>
  <c r="K6" i="11"/>
  <c r="I6" i="11"/>
  <c r="G6" i="11"/>
  <c r="Y64" i="8"/>
  <c r="U64" i="8"/>
  <c r="Q64" i="8"/>
  <c r="M64" i="8"/>
  <c r="I64" i="8"/>
  <c r="E64" i="8"/>
  <c r="AG63" i="8"/>
  <c r="AC63" i="8"/>
  <c r="Y63" i="8"/>
  <c r="U63" i="8"/>
  <c r="Q63" i="8"/>
  <c r="M63" i="8"/>
  <c r="I63" i="8"/>
  <c r="E63" i="8"/>
  <c r="AG62" i="8"/>
  <c r="Y62" i="8"/>
  <c r="U62" i="8"/>
  <c r="Q62" i="8"/>
  <c r="M62" i="8"/>
  <c r="I62" i="8"/>
  <c r="E62" i="8"/>
  <c r="AG61" i="8"/>
  <c r="AC61" i="8"/>
  <c r="Y61" i="8"/>
  <c r="U61" i="8"/>
  <c r="Q61" i="8"/>
  <c r="M61" i="8"/>
  <c r="I61" i="8"/>
  <c r="E61" i="8"/>
  <c r="AG60" i="8"/>
  <c r="AC60" i="8"/>
  <c r="Y60" i="8"/>
  <c r="U60" i="8"/>
  <c r="Q60" i="8"/>
  <c r="M60" i="8"/>
  <c r="I60" i="8"/>
  <c r="E60" i="8"/>
  <c r="AG59" i="8"/>
  <c r="AC59" i="8"/>
  <c r="Y59" i="8"/>
  <c r="U59" i="8"/>
  <c r="Q59" i="8"/>
  <c r="M59" i="8"/>
  <c r="I59" i="8"/>
  <c r="E59" i="8"/>
  <c r="AG58" i="8"/>
  <c r="AC58" i="8"/>
  <c r="Y58" i="8"/>
  <c r="U58" i="8"/>
  <c r="Q58" i="8"/>
  <c r="M58" i="8"/>
  <c r="I58" i="8"/>
  <c r="E58" i="8"/>
  <c r="AG57" i="8"/>
  <c r="AC57" i="8"/>
  <c r="Y57" i="8"/>
  <c r="U57" i="8"/>
  <c r="Q57" i="8"/>
  <c r="M57" i="8"/>
  <c r="I57" i="8"/>
  <c r="E57" i="8"/>
  <c r="AG56" i="8"/>
  <c r="AC56" i="8"/>
  <c r="Y56" i="8"/>
  <c r="U56" i="8"/>
  <c r="Q56" i="8"/>
  <c r="M56" i="8"/>
  <c r="I56" i="8"/>
  <c r="E56" i="8"/>
  <c r="AG55" i="8"/>
  <c r="AC55" i="8"/>
  <c r="Y55" i="8"/>
  <c r="U55" i="8"/>
  <c r="Q55" i="8"/>
  <c r="M55" i="8"/>
  <c r="I55" i="8"/>
  <c r="E55" i="8"/>
  <c r="AG54" i="8"/>
  <c r="AC54" i="8"/>
  <c r="Y54" i="8"/>
  <c r="U54" i="8"/>
  <c r="Q54" i="8"/>
  <c r="M54" i="8"/>
  <c r="I54" i="8"/>
  <c r="E54" i="8"/>
  <c r="AG53" i="8"/>
  <c r="AC53" i="8"/>
  <c r="Y53" i="8"/>
  <c r="U53" i="8"/>
  <c r="Q53" i="8"/>
  <c r="M53" i="8"/>
  <c r="I53" i="8"/>
  <c r="E53" i="8"/>
  <c r="AG52" i="8"/>
  <c r="AC52" i="8"/>
  <c r="Y52" i="8"/>
  <c r="U52" i="8"/>
  <c r="Q52" i="8"/>
  <c r="M52" i="8"/>
  <c r="I52" i="8"/>
  <c r="E52" i="8"/>
  <c r="AG51" i="8"/>
  <c r="AC51" i="8"/>
  <c r="Y51" i="8"/>
  <c r="U51" i="8"/>
  <c r="Q51" i="8"/>
  <c r="M51" i="8"/>
  <c r="I51" i="8"/>
  <c r="E51" i="8"/>
  <c r="AG50" i="8"/>
  <c r="AC50" i="8"/>
  <c r="Y50" i="8"/>
  <c r="U50" i="8"/>
  <c r="Q50" i="8"/>
  <c r="M50" i="8"/>
  <c r="I50" i="8"/>
  <c r="E50" i="8"/>
  <c r="AG49" i="8"/>
  <c r="AC49" i="8"/>
  <c r="Y49" i="8"/>
  <c r="U49" i="8"/>
  <c r="Q49" i="8"/>
  <c r="M49" i="8"/>
  <c r="I49" i="8"/>
  <c r="E49" i="8"/>
  <c r="AG48" i="8"/>
  <c r="AC48" i="8"/>
  <c r="Y48" i="8"/>
  <c r="U48" i="8"/>
  <c r="Q48" i="8"/>
  <c r="M48" i="8"/>
  <c r="I48" i="8"/>
  <c r="E48" i="8"/>
  <c r="AG47" i="8"/>
  <c r="AC47" i="8"/>
  <c r="Y47" i="8"/>
  <c r="U47" i="8"/>
  <c r="Q47" i="8"/>
  <c r="M47" i="8"/>
  <c r="I47" i="8"/>
  <c r="E47" i="8"/>
  <c r="AG46" i="8"/>
  <c r="AC46" i="8"/>
  <c r="Y46" i="8"/>
  <c r="U46" i="8"/>
  <c r="Q46" i="8"/>
  <c r="M46" i="8"/>
  <c r="I46" i="8"/>
  <c r="E46" i="8"/>
  <c r="AG45" i="8"/>
  <c r="AC45" i="8"/>
  <c r="Y45" i="8"/>
  <c r="U45" i="8"/>
  <c r="Q45" i="8"/>
  <c r="M45" i="8"/>
  <c r="I45" i="8"/>
  <c r="E45" i="8"/>
  <c r="AG44" i="8"/>
  <c r="AC44" i="8"/>
  <c r="Y44" i="8"/>
  <c r="U44" i="8"/>
  <c r="Q44" i="8"/>
  <c r="M44" i="8"/>
  <c r="I44" i="8"/>
  <c r="E44" i="8"/>
  <c r="AG43" i="8"/>
  <c r="AC43" i="8"/>
  <c r="Y43" i="8"/>
  <c r="U43" i="8"/>
  <c r="Q43" i="8"/>
  <c r="M43" i="8"/>
  <c r="I43" i="8"/>
  <c r="E43" i="8"/>
  <c r="AG42" i="8"/>
  <c r="AC42" i="8"/>
  <c r="Y42" i="8"/>
  <c r="U42" i="8"/>
  <c r="Q42" i="8"/>
  <c r="M42" i="8"/>
  <c r="I42" i="8"/>
  <c r="E42" i="8"/>
  <c r="AG41" i="8"/>
  <c r="AC41" i="8"/>
  <c r="Y41" i="8"/>
  <c r="U41" i="8"/>
  <c r="Q41" i="8"/>
  <c r="M41" i="8"/>
  <c r="I41" i="8"/>
  <c r="E41" i="8"/>
  <c r="AG40" i="8"/>
  <c r="AC40" i="8"/>
  <c r="Y40" i="8"/>
  <c r="U40" i="8"/>
  <c r="Q40" i="8"/>
  <c r="M40" i="8"/>
  <c r="I40" i="8"/>
  <c r="E40" i="8"/>
  <c r="AG39" i="8"/>
  <c r="AC39" i="8"/>
  <c r="Y39" i="8"/>
  <c r="U39" i="8"/>
  <c r="Q39" i="8"/>
  <c r="M39" i="8"/>
  <c r="I39" i="8"/>
  <c r="E39" i="8"/>
  <c r="AG38" i="8"/>
  <c r="AC38" i="8"/>
  <c r="Y38" i="8"/>
  <c r="U38" i="8"/>
  <c r="Q38" i="8"/>
  <c r="M38" i="8"/>
  <c r="I38" i="8"/>
  <c r="E38" i="8"/>
  <c r="AG37" i="8"/>
  <c r="AC37" i="8"/>
  <c r="Y37" i="8"/>
  <c r="U37" i="8"/>
  <c r="Q37" i="8"/>
  <c r="M37" i="8"/>
  <c r="I37" i="8"/>
  <c r="E37" i="8"/>
  <c r="AG36" i="8"/>
  <c r="AC36" i="8"/>
  <c r="Y36" i="8"/>
  <c r="U36" i="8"/>
  <c r="Q36" i="8"/>
  <c r="M36" i="8"/>
  <c r="I36" i="8"/>
  <c r="E36" i="8"/>
  <c r="AG35" i="8"/>
  <c r="AC35" i="8"/>
  <c r="Y35" i="8"/>
  <c r="U35" i="8"/>
  <c r="Q35" i="8"/>
  <c r="M35" i="8"/>
  <c r="I35" i="8"/>
  <c r="E35" i="8"/>
  <c r="AG34" i="8"/>
  <c r="AC34" i="8"/>
  <c r="Y34" i="8"/>
  <c r="U34" i="8"/>
  <c r="Q34" i="8"/>
  <c r="M34" i="8"/>
  <c r="I34" i="8"/>
  <c r="E34" i="8"/>
  <c r="AG33" i="8"/>
  <c r="AC33" i="8"/>
  <c r="Y33" i="8"/>
  <c r="U33" i="8"/>
  <c r="Q33" i="8"/>
  <c r="M33" i="8"/>
  <c r="I33" i="8"/>
  <c r="E33" i="8"/>
  <c r="AG32" i="8"/>
  <c r="AC32" i="8"/>
  <c r="Y32" i="8"/>
  <c r="U32" i="8"/>
  <c r="Q32" i="8"/>
  <c r="M32" i="8"/>
  <c r="I32" i="8"/>
  <c r="E32" i="8"/>
  <c r="AG31" i="8"/>
  <c r="AC31" i="8"/>
  <c r="Y31" i="8"/>
  <c r="U31" i="8"/>
  <c r="Q31" i="8"/>
  <c r="M31" i="8"/>
  <c r="I31" i="8"/>
  <c r="E31" i="8"/>
  <c r="AG30" i="8"/>
  <c r="AC30" i="8"/>
  <c r="Y30" i="8"/>
  <c r="U30" i="8"/>
  <c r="Q30" i="8"/>
  <c r="M30" i="8"/>
  <c r="I30" i="8"/>
  <c r="E30" i="8"/>
  <c r="AG29" i="8"/>
  <c r="AC29" i="8"/>
  <c r="Y29" i="8"/>
  <c r="U29" i="8"/>
  <c r="Q29" i="8"/>
  <c r="M29" i="8"/>
  <c r="I29" i="8"/>
  <c r="E29" i="8"/>
  <c r="AG28" i="8"/>
  <c r="AC28" i="8"/>
  <c r="Y28" i="8"/>
  <c r="U28" i="8"/>
  <c r="Q28" i="8"/>
  <c r="M28" i="8"/>
  <c r="I28" i="8"/>
  <c r="E28" i="8"/>
  <c r="AG27" i="8"/>
  <c r="AC27" i="8"/>
  <c r="Y27" i="8"/>
  <c r="U27" i="8"/>
  <c r="Q27" i="8"/>
  <c r="M27" i="8"/>
  <c r="I27" i="8"/>
  <c r="E27" i="8"/>
  <c r="AG26" i="8"/>
  <c r="AC26" i="8"/>
  <c r="Y26" i="8"/>
  <c r="U26" i="8"/>
  <c r="Q26" i="8"/>
  <c r="M26" i="8"/>
  <c r="I26" i="8"/>
  <c r="E26" i="8"/>
  <c r="AG25" i="8"/>
  <c r="AC25" i="8"/>
  <c r="Y25" i="8"/>
  <c r="U25" i="8"/>
  <c r="Q25" i="8"/>
  <c r="M25" i="8"/>
  <c r="I25" i="8"/>
  <c r="E25" i="8"/>
  <c r="AG24" i="8"/>
  <c r="AC24" i="8"/>
  <c r="Y24" i="8"/>
  <c r="U24" i="8"/>
  <c r="Q24" i="8"/>
  <c r="M24" i="8"/>
  <c r="I24" i="8"/>
  <c r="E24" i="8"/>
  <c r="AG23" i="8"/>
  <c r="AC23" i="8"/>
  <c r="Y23" i="8"/>
  <c r="U23" i="8"/>
  <c r="Q23" i="8"/>
  <c r="M23" i="8"/>
  <c r="I23" i="8"/>
  <c r="E23" i="8"/>
  <c r="AG22" i="8"/>
  <c r="AC22" i="8"/>
  <c r="Y22" i="8"/>
  <c r="U22" i="8"/>
  <c r="Q22" i="8"/>
  <c r="M22" i="8"/>
  <c r="I22" i="8"/>
  <c r="E22" i="8"/>
  <c r="AG21" i="8"/>
  <c r="AC21" i="8"/>
  <c r="Y21" i="8"/>
  <c r="U21" i="8"/>
  <c r="Q21" i="8"/>
  <c r="M21" i="8"/>
  <c r="I21" i="8"/>
  <c r="E21" i="8"/>
  <c r="AG20" i="8"/>
  <c r="AC20" i="8"/>
  <c r="Y20" i="8"/>
  <c r="U20" i="8"/>
  <c r="Q20" i="8"/>
  <c r="M20" i="8"/>
  <c r="I20" i="8"/>
  <c r="E20" i="8"/>
  <c r="AG19" i="8"/>
  <c r="AC19" i="8"/>
  <c r="Y19" i="8"/>
  <c r="U19" i="8"/>
  <c r="Q19" i="8"/>
  <c r="M19" i="8"/>
  <c r="I19" i="8"/>
  <c r="E19" i="8"/>
  <c r="AG18" i="8"/>
  <c r="AC18" i="8"/>
  <c r="Y18" i="8"/>
  <c r="U18" i="8"/>
  <c r="Q18" i="8"/>
  <c r="M18" i="8"/>
  <c r="I18" i="8"/>
  <c r="E18" i="8"/>
  <c r="AG17" i="8"/>
  <c r="AC17" i="8"/>
  <c r="Y17" i="8"/>
  <c r="U17" i="8"/>
  <c r="Q17" i="8"/>
  <c r="M17" i="8"/>
  <c r="I17" i="8"/>
  <c r="E17" i="8"/>
  <c r="AG16" i="8"/>
  <c r="AC16" i="8"/>
  <c r="Y16" i="8"/>
  <c r="U16" i="8"/>
  <c r="Q16" i="8"/>
  <c r="M16" i="8"/>
  <c r="I16" i="8"/>
  <c r="E16" i="8"/>
  <c r="AG15" i="8"/>
  <c r="AC15" i="8"/>
  <c r="Y15" i="8"/>
  <c r="U15" i="8"/>
  <c r="Q15" i="8"/>
  <c r="M15" i="8"/>
  <c r="I15" i="8"/>
  <c r="E15" i="8"/>
  <c r="AG14" i="8"/>
  <c r="AC14" i="8"/>
  <c r="Y14" i="8"/>
  <c r="U14" i="8"/>
  <c r="Q14" i="8"/>
  <c r="M14" i="8"/>
  <c r="I14" i="8"/>
  <c r="E14" i="8"/>
  <c r="AG13" i="8"/>
  <c r="AC13" i="8"/>
  <c r="Y13" i="8"/>
  <c r="U13" i="8"/>
  <c r="Q13" i="8"/>
  <c r="M13" i="8"/>
  <c r="I13" i="8"/>
  <c r="E13" i="8"/>
  <c r="AG12" i="8"/>
  <c r="AC12" i="8"/>
  <c r="Y12" i="8"/>
  <c r="U12" i="8"/>
  <c r="Q12" i="8"/>
  <c r="M12" i="8"/>
  <c r="I12" i="8"/>
  <c r="E12" i="8"/>
  <c r="AG11" i="8"/>
  <c r="AC11" i="8"/>
  <c r="Y11" i="8"/>
  <c r="U11" i="8"/>
  <c r="Q11" i="8"/>
  <c r="M11" i="8"/>
  <c r="I11" i="8"/>
  <c r="E11" i="8"/>
  <c r="AG10" i="8"/>
  <c r="AC10" i="8"/>
  <c r="Y10" i="8"/>
  <c r="U10" i="8"/>
  <c r="Q10" i="8"/>
  <c r="M10" i="8"/>
  <c r="I10" i="8"/>
  <c r="E10" i="8"/>
  <c r="AG9" i="8"/>
  <c r="AC9" i="8"/>
  <c r="Y9" i="8"/>
  <c r="U9" i="8"/>
  <c r="Q9" i="8"/>
  <c r="M9" i="8"/>
  <c r="I9" i="8"/>
  <c r="E9" i="8"/>
  <c r="AG8" i="8"/>
  <c r="AC8" i="8"/>
  <c r="Y8" i="8"/>
  <c r="U8" i="8"/>
  <c r="Q8" i="8"/>
  <c r="M8" i="8"/>
  <c r="I8" i="8"/>
  <c r="E8" i="8"/>
  <c r="AG7" i="8"/>
  <c r="AC7" i="8"/>
  <c r="Y7" i="8"/>
  <c r="U7" i="8"/>
  <c r="Q7" i="8"/>
  <c r="M7" i="8"/>
  <c r="I7" i="8"/>
  <c r="E7" i="8"/>
  <c r="AG6" i="8"/>
  <c r="AC6" i="8"/>
  <c r="Y6" i="8"/>
  <c r="U6" i="8"/>
  <c r="Q6" i="8"/>
  <c r="M6" i="8"/>
  <c r="I6" i="8"/>
  <c r="E6" i="8"/>
  <c r="B6" i="8"/>
  <c r="E11" i="12"/>
  <c r="C11" i="12"/>
  <c r="E10" i="12"/>
  <c r="C10" i="12"/>
  <c r="E9" i="12"/>
  <c r="C9" i="12"/>
  <c r="E8" i="12"/>
  <c r="E7" i="12"/>
  <c r="G6" i="12"/>
  <c r="E6" i="12"/>
  <c r="B6" i="12"/>
  <c r="C8" i="12" s="1"/>
  <c r="G5" i="12"/>
  <c r="E5" i="12"/>
  <c r="C5" i="12"/>
  <c r="G7" i="15"/>
  <c r="G6" i="15"/>
  <c r="F5" i="15"/>
  <c r="G5" i="15" s="1"/>
  <c r="E5" i="15"/>
  <c r="D5" i="15"/>
  <c r="B5" i="15"/>
  <c r="G13" i="13"/>
  <c r="G12" i="13"/>
  <c r="G11" i="13"/>
  <c r="G10" i="13"/>
  <c r="G9" i="13"/>
  <c r="G8" i="13"/>
  <c r="G7" i="13"/>
  <c r="G6" i="13"/>
  <c r="F5" i="13"/>
  <c r="G5" i="13" s="1"/>
  <c r="E5" i="13"/>
  <c r="D5" i="13"/>
  <c r="C5" i="13"/>
  <c r="B5" i="13"/>
  <c r="G20" i="9"/>
  <c r="G19" i="9"/>
  <c r="G18" i="9"/>
  <c r="G17" i="9"/>
  <c r="G16" i="9"/>
  <c r="G15" i="9"/>
  <c r="G14" i="9"/>
  <c r="G13" i="9"/>
  <c r="G12" i="9"/>
  <c r="G11" i="9"/>
  <c r="G10" i="9"/>
  <c r="G9" i="9"/>
  <c r="G8" i="9"/>
  <c r="G7" i="9"/>
  <c r="G6" i="9"/>
  <c r="F5" i="9"/>
  <c r="G5" i="9" s="1"/>
  <c r="D5" i="9"/>
  <c r="B5" i="9"/>
  <c r="G29" i="4"/>
  <c r="G28" i="4"/>
  <c r="G27" i="4"/>
  <c r="G26" i="4"/>
  <c r="G25" i="4"/>
  <c r="G24" i="4"/>
  <c r="G23" i="4"/>
  <c r="G22" i="4"/>
  <c r="G21" i="4"/>
  <c r="G20" i="4"/>
  <c r="G19" i="4"/>
  <c r="G18" i="4"/>
  <c r="G17" i="4"/>
  <c r="G16" i="4"/>
  <c r="G15" i="4"/>
  <c r="G14" i="4"/>
  <c r="G13" i="4"/>
  <c r="G12" i="4"/>
  <c r="G11" i="4"/>
  <c r="G10" i="4"/>
  <c r="G9" i="4"/>
  <c r="G8" i="4"/>
  <c r="G7" i="4"/>
  <c r="G6" i="4"/>
  <c r="F5" i="4"/>
  <c r="G5" i="4" s="1"/>
  <c r="E5" i="4"/>
  <c r="D5" i="4"/>
  <c r="B5" i="4"/>
  <c r="G16" i="3"/>
  <c r="G15" i="3"/>
  <c r="G14" i="3"/>
  <c r="G13" i="3"/>
  <c r="G12" i="3"/>
  <c r="G11" i="3"/>
  <c r="G10" i="3"/>
  <c r="G9" i="3"/>
  <c r="G8" i="3"/>
  <c r="G7" i="3"/>
  <c r="G6" i="3"/>
  <c r="G5" i="3"/>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F14" i="2"/>
  <c r="F13" i="2"/>
  <c r="F12" i="2"/>
  <c r="F11" i="2"/>
  <c r="F10" i="2"/>
  <c r="F9" i="2"/>
  <c r="F8" i="2"/>
  <c r="F7" i="2"/>
  <c r="F6" i="2"/>
  <c r="F5" i="2"/>
  <c r="C6" i="12" l="1"/>
  <c r="C7" i="12"/>
</calcChain>
</file>

<file path=xl/sharedStrings.xml><?xml version="1.0" encoding="utf-8"?>
<sst xmlns="http://schemas.openxmlformats.org/spreadsheetml/2006/main" count="610" uniqueCount="255">
  <si>
    <t>Characteristic</t>
  </si>
  <si>
    <t>Under 65</t>
  </si>
  <si>
    <t>65 to 79</t>
  </si>
  <si>
    <t>Female (%)</t>
  </si>
  <si>
    <t>Other Race / Ethnicity</t>
  </si>
  <si>
    <t>Unknown Race / Ethnicity</t>
  </si>
  <si>
    <r>
      <t>Urbanicity (%)</t>
    </r>
    <r>
      <rPr>
        <vertAlign val="superscript"/>
        <sz val="11"/>
        <color theme="1"/>
        <rFont val="Calibri"/>
        <family val="2"/>
        <scheme val="minor"/>
      </rPr>
      <t>5</t>
    </r>
  </si>
  <si>
    <t>Metro</t>
  </si>
  <si>
    <t>Micro</t>
  </si>
  <si>
    <t>Rural</t>
  </si>
  <si>
    <t>Aged</t>
  </si>
  <si>
    <t>Disability</t>
  </si>
  <si>
    <r>
      <t>All Enrollees</t>
    </r>
    <r>
      <rPr>
        <b/>
        <vertAlign val="superscript"/>
        <sz val="11"/>
        <color theme="1"/>
        <rFont val="Calibri"/>
        <family val="2"/>
        <scheme val="minor"/>
      </rPr>
      <t>1</t>
    </r>
  </si>
  <si>
    <t>County</t>
  </si>
  <si>
    <t>N</t>
  </si>
  <si>
    <t>Share of State (%)</t>
  </si>
  <si>
    <t>California, Statewide</t>
  </si>
  <si>
    <r>
      <t>Evaluation and Management (E&amp;M) Visits</t>
    </r>
    <r>
      <rPr>
        <b/>
        <vertAlign val="superscript"/>
        <sz val="11"/>
        <color theme="1"/>
        <rFont val="Calibri"/>
        <family val="2"/>
        <scheme val="minor"/>
      </rPr>
      <t>2</t>
    </r>
  </si>
  <si>
    <r>
      <t>Unique Clinicians</t>
    </r>
    <r>
      <rPr>
        <b/>
        <vertAlign val="superscript"/>
        <sz val="11"/>
        <color theme="1"/>
        <rFont val="Calibri"/>
        <family val="2"/>
        <scheme val="minor"/>
      </rPr>
      <t>3</t>
    </r>
  </si>
  <si>
    <r>
      <t>Clinicians on Medi-Cal Managed Care Provider Listing</t>
    </r>
    <r>
      <rPr>
        <b/>
        <vertAlign val="superscript"/>
        <sz val="11"/>
        <color theme="1"/>
        <rFont val="Calibri"/>
        <family val="2"/>
        <scheme val="minor"/>
      </rPr>
      <t>4</t>
    </r>
  </si>
  <si>
    <t>%</t>
  </si>
  <si>
    <t>Matched, %</t>
  </si>
  <si>
    <t>Total</t>
  </si>
  <si>
    <t>Nephrology</t>
  </si>
  <si>
    <t>Neurology</t>
  </si>
  <si>
    <t>Hematology/Oncology</t>
  </si>
  <si>
    <r>
      <t>Evaluation and Management (E&amp;M) Visits</t>
    </r>
    <r>
      <rPr>
        <b/>
        <vertAlign val="superscript"/>
        <sz val="11"/>
        <color theme="1"/>
        <rFont val="Calibri"/>
        <family val="2"/>
        <scheme val="minor"/>
      </rPr>
      <t>1</t>
    </r>
  </si>
  <si>
    <r>
      <t>Unique Clinicians</t>
    </r>
    <r>
      <rPr>
        <b/>
        <vertAlign val="superscript"/>
        <sz val="11"/>
        <color theme="1"/>
        <rFont val="Calibri"/>
        <family val="2"/>
        <scheme val="minor"/>
      </rPr>
      <t>2</t>
    </r>
  </si>
  <si>
    <r>
      <t>Clinicians on Medi-Cal Managed Care Provider Listing</t>
    </r>
    <r>
      <rPr>
        <b/>
        <vertAlign val="superscript"/>
        <sz val="11"/>
        <color theme="1"/>
        <rFont val="Calibri"/>
        <family val="2"/>
        <scheme val="minor"/>
      </rPr>
      <t>3</t>
    </r>
  </si>
  <si>
    <t>Gastroenterology</t>
  </si>
  <si>
    <t>Dermatology</t>
  </si>
  <si>
    <t>Endocrinology</t>
  </si>
  <si>
    <t>Rheumatology</t>
  </si>
  <si>
    <t>Allergy/Immunology</t>
  </si>
  <si>
    <t>Hematology</t>
  </si>
  <si>
    <t>Ophthalmology</t>
  </si>
  <si>
    <t>Urology</t>
  </si>
  <si>
    <t>Otolaryngology</t>
  </si>
  <si>
    <t>Neurosurgery</t>
  </si>
  <si>
    <t>Nurse practitioner and physician assistant (non-physicians)</t>
  </si>
  <si>
    <t>Nurse practitioner</t>
  </si>
  <si>
    <t>Physician assistant</t>
  </si>
  <si>
    <t xml:space="preserve">Cardiovascular Disease (Cardiology) </t>
  </si>
  <si>
    <t>Internal Medicine</t>
  </si>
  <si>
    <t>Los Angeles County</t>
  </si>
  <si>
    <t>Orange County</t>
  </si>
  <si>
    <t>Alameda County</t>
  </si>
  <si>
    <t>San Diego County</t>
  </si>
  <si>
    <t>Kern County</t>
  </si>
  <si>
    <t>San Bernardino County</t>
  </si>
  <si>
    <t>Santa Clara County</t>
  </si>
  <si>
    <t>Fresno County</t>
  </si>
  <si>
    <t>Riverside County</t>
  </si>
  <si>
    <t>Ventura County</t>
  </si>
  <si>
    <t>San Joaquin County</t>
  </si>
  <si>
    <t>Tulare County</t>
  </si>
  <si>
    <t>San Francisco County</t>
  </si>
  <si>
    <t>Imperial County</t>
  </si>
  <si>
    <t>Sacramento County</t>
  </si>
  <si>
    <t>Contra Costa County</t>
  </si>
  <si>
    <t>Monterey County</t>
  </si>
  <si>
    <t>Merced County</t>
  </si>
  <si>
    <t>Stanislaus County</t>
  </si>
  <si>
    <t>Santa Cruz County</t>
  </si>
  <si>
    <t>Butte County</t>
  </si>
  <si>
    <t>Santa Barbara County</t>
  </si>
  <si>
    <t>Sonoma County</t>
  </si>
  <si>
    <t>Solano County</t>
  </si>
  <si>
    <t>Lake County</t>
  </si>
  <si>
    <t>Sutter County</t>
  </si>
  <si>
    <t>Shasta County</t>
  </si>
  <si>
    <t>Madera County</t>
  </si>
  <si>
    <t>San Luis Obispo County</t>
  </si>
  <si>
    <t>San Mateo County</t>
  </si>
  <si>
    <t>Placer County</t>
  </si>
  <si>
    <t>Kings County</t>
  </si>
  <si>
    <t>El Dorado County</t>
  </si>
  <si>
    <t>Marin County</t>
  </si>
  <si>
    <t>Humboldt County</t>
  </si>
  <si>
    <t>Yuba County</t>
  </si>
  <si>
    <t>Tehama County</t>
  </si>
  <si>
    <t>Yolo County</t>
  </si>
  <si>
    <t>Mendocino County</t>
  </si>
  <si>
    <t>Napa County</t>
  </si>
  <si>
    <t>Glenn County</t>
  </si>
  <si>
    <t>Nevada County</t>
  </si>
  <si>
    <t>Calaveras County</t>
  </si>
  <si>
    <t>Tuolumne County</t>
  </si>
  <si>
    <t>San Benito County</t>
  </si>
  <si>
    <t>Colusa County</t>
  </si>
  <si>
    <t>Siskiyou County</t>
  </si>
  <si>
    <t>Mariposa County</t>
  </si>
  <si>
    <t>Amador County</t>
  </si>
  <si>
    <t>Plumas County</t>
  </si>
  <si>
    <t>Lassen County</t>
  </si>
  <si>
    <t>Del Norte County</t>
  </si>
  <si>
    <t>Inyo County</t>
  </si>
  <si>
    <t>Trinity County</t>
  </si>
  <si>
    <t>Modoc County</t>
  </si>
  <si>
    <t>Sierra County</t>
  </si>
  <si>
    <t>Mono County</t>
  </si>
  <si>
    <t>Alpine County</t>
  </si>
  <si>
    <r>
      <t>Physicians on Medi-Cal Managed Care Provider Listing</t>
    </r>
    <r>
      <rPr>
        <b/>
        <vertAlign val="superscript"/>
        <sz val="11"/>
        <color theme="1"/>
        <rFont val="Calibri"/>
        <family val="2"/>
        <scheme val="minor"/>
      </rPr>
      <t>2</t>
    </r>
  </si>
  <si>
    <r>
      <t>Evaluation and Management (E&amp;M) Visits</t>
    </r>
    <r>
      <rPr>
        <b/>
        <vertAlign val="superscript"/>
        <sz val="11"/>
        <rFont val="Calibri"/>
        <family val="2"/>
        <scheme val="minor"/>
      </rPr>
      <t>1</t>
    </r>
  </si>
  <si>
    <r>
      <t>Unique Clinicians</t>
    </r>
    <r>
      <rPr>
        <b/>
        <vertAlign val="superscript"/>
        <sz val="11"/>
        <rFont val="Calibri"/>
        <family val="2"/>
        <scheme val="minor"/>
      </rPr>
      <t>2</t>
    </r>
  </si>
  <si>
    <r>
      <t>Clinicians on Medi-Cal Managed Care Provider Listing</t>
    </r>
    <r>
      <rPr>
        <b/>
        <vertAlign val="superscript"/>
        <sz val="11"/>
        <rFont val="Calibri"/>
        <family val="2"/>
        <scheme val="minor"/>
      </rPr>
      <t>3</t>
    </r>
  </si>
  <si>
    <t>Clinicians on Medi-Cal Managed Care Provider Listing</t>
  </si>
  <si>
    <t>.</t>
  </si>
  <si>
    <t>Original reason for Medicare entitlement</t>
  </si>
  <si>
    <t>Urbanicity</t>
  </si>
  <si>
    <t>Race category</t>
  </si>
  <si>
    <t>Male</t>
  </si>
  <si>
    <t>Female</t>
  </si>
  <si>
    <t>Sex</t>
  </si>
  <si>
    <t>Age category</t>
  </si>
  <si>
    <t>Values</t>
  </si>
  <si>
    <t>Contents</t>
  </si>
  <si>
    <t>Figure 1</t>
  </si>
  <si>
    <t>Table 2</t>
  </si>
  <si>
    <t>Table 1</t>
  </si>
  <si>
    <t>Table 3</t>
  </si>
  <si>
    <t>Table 1. Characteristics of FFS Dually Eligible Enrollees in California, 2021</t>
  </si>
  <si>
    <t>Table 4. Match Rate to Medi-Cal Managed Care Provider Listing by Medical Specialty</t>
  </si>
  <si>
    <t>Table 4</t>
  </si>
  <si>
    <t>Table 5. Match Rate to Medi-Cal Managed Care Provider Listing by Surgery Specialty</t>
  </si>
  <si>
    <t>Table 5</t>
  </si>
  <si>
    <t>Table 6. Match Rate to Medi-Cal Managed Care Provider Listing by Primary Care Specialty</t>
  </si>
  <si>
    <t>Table 6</t>
  </si>
  <si>
    <t>Table 7</t>
  </si>
  <si>
    <t>Table 7. Match Rate to Medi-Cal Managed Care Provider Listing by Nurse Practitioner and Physician Assistant</t>
  </si>
  <si>
    <t>Table 8</t>
  </si>
  <si>
    <t>Table 9. Match Rate to Medi-Cal Managed Care Provider Listing for Selected Specialties by County</t>
  </si>
  <si>
    <t>Table 9</t>
  </si>
  <si>
    <t>Table 10. Select Specialty Physicians Providing 80% of E&amp;M Visits by County</t>
  </si>
  <si>
    <t>Table 10</t>
  </si>
  <si>
    <t>Table 11</t>
  </si>
  <si>
    <t>Characteristics of FFS Dually Eligible Enrollees in California, 2021</t>
  </si>
  <si>
    <t>FFS Dually Eligible Enrollees and FFS Dually Eligible Enrollees with any E&amp;M Visit by County of Residence, 2021</t>
  </si>
  <si>
    <t>Match Rate to Medi-Cal Managed Care Provider Listing by Medical Specialty</t>
  </si>
  <si>
    <t>Match Rate to Medi-Cal Managed Care Provider Listing by Surgery Specialty</t>
  </si>
  <si>
    <t>Match Rate to Medi-Cal Managed Care Provider Listing by Primary Care Specialty</t>
  </si>
  <si>
    <t>Match Rate to Medi-Cal Managed Care Provider Listing by Nurse Practitioner and Physician Assistant</t>
  </si>
  <si>
    <t>Match Rate to Medi-Cal Managed Care Provider Listing for Selected Specialties by County</t>
  </si>
  <si>
    <t>Select Specialty Physicians Providing 80% of E&amp;M Visits by County</t>
  </si>
  <si>
    <t>Practice Size of Primary Care Specialty Physicians</t>
  </si>
  <si>
    <t>Evaluation and Management Visits and Clinicians by Broad Specialty Category</t>
  </si>
  <si>
    <t>Breakdown of FFS Dually Eligible Enrollees in California by Age Category, Sex, Race and Ethnicity, Urbanicity, and Original Reason for Entitlement to Medicare</t>
  </si>
  <si>
    <t>Metropolitan</t>
  </si>
  <si>
    <t>Micropolitan</t>
  </si>
  <si>
    <t>Share of Enrollees in County (%)</t>
  </si>
  <si>
    <r>
      <t>Figure 1. Breakdown of FFS Dually Eligible Enrollees in California</t>
    </r>
    <r>
      <rPr>
        <b/>
        <vertAlign val="superscript"/>
        <sz val="14"/>
        <color theme="1"/>
        <rFont val="Calibri"/>
        <family val="2"/>
        <scheme val="minor"/>
      </rPr>
      <t>1</t>
    </r>
    <r>
      <rPr>
        <b/>
        <sz val="14"/>
        <color theme="1"/>
        <rFont val="Calibri"/>
        <family val="2"/>
        <scheme val="minor"/>
      </rPr>
      <t xml:space="preserve"> by Age Category,</t>
    </r>
    <r>
      <rPr>
        <b/>
        <vertAlign val="superscript"/>
        <sz val="14"/>
        <color theme="1"/>
        <rFont val="Calibri"/>
        <family val="2"/>
        <scheme val="minor"/>
      </rPr>
      <t>2</t>
    </r>
    <r>
      <rPr>
        <b/>
        <sz val="14"/>
        <color theme="1"/>
        <rFont val="Calibri"/>
        <family val="2"/>
        <scheme val="minor"/>
      </rPr>
      <t xml:space="preserve"> Sex, Race and Ethnicity,</t>
    </r>
    <r>
      <rPr>
        <b/>
        <vertAlign val="superscript"/>
        <sz val="14"/>
        <color theme="1"/>
        <rFont val="Calibri"/>
        <family val="2"/>
        <scheme val="minor"/>
      </rPr>
      <t>3</t>
    </r>
    <r>
      <rPr>
        <b/>
        <sz val="14"/>
        <color theme="1"/>
        <rFont val="Calibri"/>
        <family val="2"/>
        <scheme val="minor"/>
      </rPr>
      <t xml:space="preserve"> Urbanicity,</t>
    </r>
    <r>
      <rPr>
        <b/>
        <vertAlign val="superscript"/>
        <sz val="14"/>
        <color theme="1"/>
        <rFont val="Calibri"/>
        <family val="2"/>
        <scheme val="minor"/>
      </rPr>
      <t>4</t>
    </r>
    <r>
      <rPr>
        <b/>
        <sz val="14"/>
        <color theme="1"/>
        <rFont val="Calibri"/>
        <family val="2"/>
        <scheme val="minor"/>
      </rPr>
      <t xml:space="preserve"> and Original Reason for Entitlement to Medicare</t>
    </r>
  </si>
  <si>
    <r>
      <t>Table 3. Evaluation and Management Visits and Clinicians by Broad Specialty Category</t>
    </r>
    <r>
      <rPr>
        <b/>
        <vertAlign val="superscript"/>
        <sz val="14"/>
        <color theme="1"/>
        <rFont val="Calibri"/>
        <family val="2"/>
        <scheme val="minor"/>
      </rPr>
      <t>1</t>
    </r>
  </si>
  <si>
    <r>
      <t>Table 8. Practice Size of Primary Care Specialty Physicians</t>
    </r>
    <r>
      <rPr>
        <b/>
        <vertAlign val="superscript"/>
        <sz val="14"/>
        <color theme="1"/>
        <rFont val="Calibri"/>
        <family val="2"/>
        <scheme val="minor"/>
      </rPr>
      <t>1</t>
    </r>
  </si>
  <si>
    <t>Table 2. FFS Dually Eligible Enrollees and FFS Dually Eligible Enrollees with Any E&amp;M Visit by County of Residence, 2021</t>
  </si>
  <si>
    <r>
      <t>Enrollees (</t>
    </r>
    <r>
      <rPr>
        <i/>
        <sz val="11"/>
        <color theme="1"/>
        <rFont val="Calibri"/>
        <family val="2"/>
        <scheme val="minor"/>
      </rPr>
      <t>N</t>
    </r>
    <r>
      <rPr>
        <sz val="11"/>
        <color theme="1"/>
        <rFont val="Calibri"/>
        <family val="2"/>
        <scheme val="minor"/>
      </rPr>
      <t>)</t>
    </r>
  </si>
  <si>
    <t>80+</t>
  </si>
  <si>
    <t>65–79</t>
  </si>
  <si>
    <t>&lt;65</t>
  </si>
  <si>
    <t>All Enrollees</t>
  </si>
  <si>
    <t>Enrollees with Any E&amp;M Utilization</t>
  </si>
  <si>
    <t>End-Stage Renal Disease (ESRD)</t>
  </si>
  <si>
    <t>Both Disability and ESRD</t>
  </si>
  <si>
    <r>
      <t xml:space="preserve">Matched, </t>
    </r>
    <r>
      <rPr>
        <b/>
        <i/>
        <sz val="11"/>
        <color theme="1"/>
        <rFont val="Calibri"/>
        <family val="2"/>
        <scheme val="minor"/>
      </rPr>
      <t>N</t>
    </r>
  </si>
  <si>
    <r>
      <t>Average Age (Years)</t>
    </r>
    <r>
      <rPr>
        <vertAlign val="superscript"/>
        <sz val="11"/>
        <color theme="1"/>
        <rFont val="Calibri"/>
        <family val="2"/>
        <scheme val="minor"/>
      </rPr>
      <t>3</t>
    </r>
  </si>
  <si>
    <t>Age Category (%)</t>
  </si>
  <si>
    <t>80 and Older</t>
  </si>
  <si>
    <r>
      <t>Race Category (%)</t>
    </r>
    <r>
      <rPr>
        <vertAlign val="superscript"/>
        <sz val="11"/>
        <color theme="1"/>
        <rFont val="Calibri"/>
        <family val="2"/>
        <scheme val="minor"/>
      </rPr>
      <t>4</t>
    </r>
  </si>
  <si>
    <t>Original Reason for Medicare Entitlement (%)</t>
  </si>
  <si>
    <r>
      <t>Primary Care Specialty (Physicians)</t>
    </r>
    <r>
      <rPr>
        <vertAlign val="superscript"/>
        <sz val="11"/>
        <color theme="1"/>
        <rFont val="Calibri"/>
        <family val="2"/>
        <scheme val="minor"/>
      </rPr>
      <t>5</t>
    </r>
  </si>
  <si>
    <r>
      <t>Medical Specialty (Physicians)</t>
    </r>
    <r>
      <rPr>
        <vertAlign val="superscript"/>
        <sz val="11"/>
        <color theme="1"/>
        <rFont val="Calibri"/>
        <family val="2"/>
        <scheme val="minor"/>
      </rPr>
      <t>6</t>
    </r>
  </si>
  <si>
    <r>
      <t>Surgery Specialty (Physicians)</t>
    </r>
    <r>
      <rPr>
        <vertAlign val="superscript"/>
        <sz val="11"/>
        <color theme="1"/>
        <rFont val="Calibri"/>
        <family val="2"/>
        <scheme val="minor"/>
      </rPr>
      <t>7</t>
    </r>
  </si>
  <si>
    <r>
      <t>Hospital-Based Specialty (Physicians)</t>
    </r>
    <r>
      <rPr>
        <vertAlign val="superscript"/>
        <sz val="11"/>
        <color theme="1"/>
        <rFont val="Calibri"/>
        <family val="2"/>
        <scheme val="minor"/>
      </rPr>
      <t>8</t>
    </r>
  </si>
  <si>
    <t>Medical Specialty (Physicians)</t>
  </si>
  <si>
    <t>Cardiovascular Disease (Cardiology)</t>
  </si>
  <si>
    <t>Pulmonary Disease</t>
  </si>
  <si>
    <t>Infectious Disease</t>
  </si>
  <si>
    <t>Interventional Cardiology</t>
  </si>
  <si>
    <t>Medical Oncology</t>
  </si>
  <si>
    <t>Cardiac Electrophysiology</t>
  </si>
  <si>
    <t>Advanced Heart Failure and Transplant</t>
  </si>
  <si>
    <t>Sleep Medicine</t>
  </si>
  <si>
    <t>Undersea and Hyperbaric Medicine</t>
  </si>
  <si>
    <t>Addiction Medicine</t>
  </si>
  <si>
    <t>Micrographic Dermatologic Surgery</t>
  </si>
  <si>
    <t>Medical Genetics and Genomics</t>
  </si>
  <si>
    <t>Adult Congenital Heart Disease</t>
  </si>
  <si>
    <t>Medical Toxicology</t>
  </si>
  <si>
    <t>Hematopoietic Cell Transplantation and Cellular Therapy</t>
  </si>
  <si>
    <t>Surgery Specialty (Physicians)</t>
  </si>
  <si>
    <t>Orthopedic Surgery</t>
  </si>
  <si>
    <t>General Surgery</t>
  </si>
  <si>
    <t>Vascular Surgery</t>
  </si>
  <si>
    <t>Plastic and Reconstructive Surgery</t>
  </si>
  <si>
    <t>Thoracic Surgery</t>
  </si>
  <si>
    <t>Hand Surgery</t>
  </si>
  <si>
    <t>Cardiac Surgery</t>
  </si>
  <si>
    <t>Sports Medicine</t>
  </si>
  <si>
    <t>Colorectal Surgery</t>
  </si>
  <si>
    <t>Surgical Oncology</t>
  </si>
  <si>
    <t>Peripheral Vascular Disease</t>
  </si>
  <si>
    <r>
      <t>Enrollees with Any Evaluation and Management (E&amp;M) Utilization</t>
    </r>
    <r>
      <rPr>
        <b/>
        <vertAlign val="superscript"/>
        <sz val="11"/>
        <color theme="1"/>
        <rFont val="Calibri"/>
        <family val="2"/>
        <scheme val="minor"/>
      </rPr>
      <t>2</t>
    </r>
  </si>
  <si>
    <t>Primary Care (Physicians)</t>
  </si>
  <si>
    <t>Family Practice</t>
  </si>
  <si>
    <t>General Practice</t>
  </si>
  <si>
    <t>Geriatric Medicine</t>
  </si>
  <si>
    <t>Pediatric Medicine</t>
  </si>
  <si>
    <t>Osteopathic Manipulative Medicine</t>
  </si>
  <si>
    <t>Hospice and Palliative Care</t>
  </si>
  <si>
    <r>
      <t>FQHC, RHC, or CAH Primary Care Specialty Physician Visits</t>
    </r>
    <r>
      <rPr>
        <vertAlign val="superscript"/>
        <sz val="11"/>
        <color theme="1"/>
        <rFont val="Calibri"/>
        <family val="2"/>
        <scheme val="minor"/>
      </rPr>
      <t>5</t>
    </r>
  </si>
  <si>
    <r>
      <t>Non-FQHC, RHC, or CAH Primary Care Specialty Physician Visits</t>
    </r>
    <r>
      <rPr>
        <vertAlign val="superscript"/>
        <sz val="11"/>
        <color theme="1"/>
        <rFont val="Calibri"/>
        <family val="2"/>
        <scheme val="minor"/>
      </rPr>
      <t>6</t>
    </r>
  </si>
  <si>
    <t>1 Clinician</t>
  </si>
  <si>
    <r>
      <t>2–10 Clinicians</t>
    </r>
    <r>
      <rPr>
        <vertAlign val="superscript"/>
        <sz val="11"/>
        <color theme="1"/>
        <rFont val="Calibri"/>
        <family val="2"/>
        <scheme val="minor"/>
      </rPr>
      <t>7</t>
    </r>
  </si>
  <si>
    <t>11–24 Clinicians</t>
  </si>
  <si>
    <t>25–49 Clinicians</t>
  </si>
  <si>
    <t>50+ Clinicians</t>
  </si>
  <si>
    <t>Notes:
1. Visits are defined by the combination of claim number and National Provider Identifier (NPI) (attending provider for Outpatient claims and rendering provider for Carrier claims). E&amp;M claims are identified by linking the claim's Healthcare Common Procedure Coding System code to the Restructured BETOS Classification System and restricting to E&amp;M.
2. Unique NPIs with at least one E&amp;M visit.
3. Clinicians matched by NPI to the Medi-Cal Managed Care Provider Listing.</t>
  </si>
  <si>
    <t>Notes:
1. Visits are defined by the combination of claim number and National Provider Identifier (NPI) (attending provider for Outpatient claims and rendering provider for Carrier claims). E&amp;M claims are identified by linking the claim's Healthcare Common Procedure Coding System code to the Restructured BETOS Classification System and restricting to E&amp;M. 
2. Unique NPIs with at least one E&amp;M visit. 
3. Clinicians matched by NPI to the Medi-Cal Managed Care Provider Listing.</t>
  </si>
  <si>
    <t>Notes:
1. Visits are defined by the combination of claim number and National Provider Identifier (NPI) (attending provider for Outpatient claims and rendering provider for Carrier claims).
E&amp;M claims are identified by linking the claim's Healthcare Common Procedure Coding System code to the Restructured BETOS Classification System and restricting to E&amp;M.
2. Unique NPIs with at least one E&amp;M visit.
3. Clinicians matched by NPI to the Medi-Cal Managed Care Provider Listing.</t>
  </si>
  <si>
    <t>Notes:
1. Enrollees must have 12 months of Medicare FFS enrollment, 12 months of dual status (full or partial), and 2021 residence in California.
2. Restricted to enrollees with at least one E&amp;M claim during calendar year 2021. E&amp;M claims are identified by linking the claim's Healthcare Common Procedure Coding System code to the Restructured BETOS Classification System and restricting to E&amp;M.</t>
  </si>
  <si>
    <t>All Specialties</t>
  </si>
  <si>
    <t>—</t>
  </si>
  <si>
    <t>Source: RAND analysis of the Carrier file (2021), Outpatient file (2021), MD-PPAS file (2021), and Medi-Cal Managed Care Provider Listing (April 15, 2024).</t>
  </si>
  <si>
    <t>Source: RAND analysis of the Carrier file (2021), Outpatient file (2021), Medicare Data on Provider Practice and Specialty file (2021), and Medi-Cal Managed Care Provider Listing (April 15, 2024).</t>
  </si>
  <si>
    <t>Source: RAND analysis of the Carrier file (2021), and Outpatient file (2021), Medicare Data on Provider Practice and Specialty file (2021), and Medi-Cal Managed Care Provider Listing (April 15, 2024).</t>
  </si>
  <si>
    <t>Source: RAND analysis of the enrollment data (2021), Carrier file (2021), and Outpatient file (2021).</t>
  </si>
  <si>
    <r>
      <t>Physicians Providing 80% E&amp;M Visits</t>
    </r>
    <r>
      <rPr>
        <b/>
        <vertAlign val="superscript"/>
        <sz val="11"/>
        <color theme="1"/>
        <rFont val="Calibri"/>
        <family val="2"/>
        <scheme val="minor"/>
      </rPr>
      <t>1</t>
    </r>
  </si>
  <si>
    <t>Notes:
1. Unique National Provider Identifiers (NPIs) providing at least 80% of Evaluation and Management (E&amp;M) visits. Visits are defined by the combination of claim number and NPI (attending provider for Outpatient claims and rendering provider for Carrier claims). E&amp;M claims are identified by linking the claim's Healthcare Common Procedure Coding System code to the Restructured BETOS Classification System and restricting to E&amp;M. 
2. Clinicians matched by NPI to the Medi-Cal Managed Care Provider Listing.</t>
  </si>
  <si>
    <r>
      <t xml:space="preserve">Matched, </t>
    </r>
    <r>
      <rPr>
        <b/>
        <i/>
        <sz val="11"/>
        <rFont val="Calibri"/>
        <family val="2"/>
        <scheme val="minor"/>
      </rPr>
      <t>N</t>
    </r>
  </si>
  <si>
    <t>Clinicians Providing 80% E&amp;M Visits</t>
  </si>
  <si>
    <t>Table 11. Match Rate to Medi-Cal Managed Care Provider Listing for E&amp;M Visits in Skilled Nursing Facilities by County</t>
  </si>
  <si>
    <t>Source: RAND analysis of the Carrier file (2021), MD-PPAS file (2021), and Medi-Cal Managed Care Provider Listing (April 15, 2024).</t>
  </si>
  <si>
    <t>Notes:
1. Skilled nursing facility (SNF) visits are defined by the combination of claim number and rendering provider National Provider Identifier (NPI) with place of service code value of 31, 32, or 33. E&amp;M claims are identified by linking the claim's Healthcare Common Procedure Coding System code to the Restructured BETOS Classification System and restricting to E&amp;M.
2. Unique NPIs with at least one E&amp;M visit.
3. Clinicians matched by NPI to the Medi-Cal Managed Care Provider Listing.</t>
  </si>
  <si>
    <t>Match Rate to Medi-Cal Managed Care Provider Listing for E&amp;M Visits in Skilled Nursing Facilities by County</t>
  </si>
  <si>
    <t>Nurse Practitioner and Physician Assistant (Nonphysicians)</t>
  </si>
  <si>
    <t>January 2025</t>
  </si>
  <si>
    <t>Hispanic</t>
  </si>
  <si>
    <t>Non-Hispanic White</t>
  </si>
  <si>
    <r>
      <t xml:space="preserve">Source: RAND analysis of the </t>
    </r>
    <r>
      <rPr>
        <sz val="11"/>
        <rFont val="Calibri"/>
        <family val="2"/>
        <scheme val="minor"/>
      </rPr>
      <t>Master Beneficiary Summary File</t>
    </r>
    <r>
      <rPr>
        <sz val="11"/>
        <color theme="1"/>
        <rFont val="Calibri"/>
        <family val="2"/>
        <scheme val="minor"/>
      </rPr>
      <t xml:space="preserve"> (2021), Carrier file (2021), and Outpatient file (2021).</t>
    </r>
  </si>
  <si>
    <r>
      <t>Limited Liability Physicians (Nonphysicians)</t>
    </r>
    <r>
      <rPr>
        <vertAlign val="superscript"/>
        <sz val="11"/>
        <rFont val="Calibri"/>
        <family val="2"/>
        <scheme val="minor"/>
      </rPr>
      <t>9</t>
    </r>
  </si>
  <si>
    <r>
      <t>Psychiatry (Physicians)</t>
    </r>
    <r>
      <rPr>
        <vertAlign val="superscript"/>
        <sz val="11"/>
        <rFont val="Calibri"/>
        <family val="2"/>
        <scheme val="minor"/>
      </rPr>
      <t>10</t>
    </r>
  </si>
  <si>
    <r>
      <t>Obstetrics-Gynecology (Physicians)</t>
    </r>
    <r>
      <rPr>
        <vertAlign val="superscript"/>
        <sz val="11"/>
        <rFont val="Calibri"/>
        <family val="2"/>
        <scheme val="minor"/>
      </rPr>
      <t>11</t>
    </r>
  </si>
  <si>
    <r>
      <t>Physical, Occupational, Speech Therapists (Nonphysicians)</t>
    </r>
    <r>
      <rPr>
        <vertAlign val="superscript"/>
        <sz val="11"/>
        <rFont val="Calibri"/>
        <family val="2"/>
        <scheme val="minor"/>
      </rPr>
      <t>12</t>
    </r>
  </si>
  <si>
    <r>
      <t>Other (Nonphysicians and Physicians)</t>
    </r>
    <r>
      <rPr>
        <vertAlign val="superscript"/>
        <sz val="11"/>
        <rFont val="Calibri"/>
        <family val="2"/>
        <scheme val="minor"/>
      </rPr>
      <t>13</t>
    </r>
  </si>
  <si>
    <r>
      <t>Other Advanced Practice Registered Nurses (Nonphysicians)</t>
    </r>
    <r>
      <rPr>
        <vertAlign val="superscript"/>
        <sz val="11"/>
        <rFont val="Calibri"/>
        <family val="2"/>
        <scheme val="minor"/>
      </rPr>
      <t>14</t>
    </r>
  </si>
  <si>
    <t>Preventive Medicine</t>
  </si>
  <si>
    <t>American Indian / Alaska Native</t>
  </si>
  <si>
    <t>Asian / Pacific Islander</t>
  </si>
  <si>
    <t>Black (or African American)</t>
  </si>
  <si>
    <r>
      <t xml:space="preserve">Notes:
1. Broad clinician specialty category is determined by mapping the attending provider's specialty code on the Outpatient claim or the rendering provider's specialty code on the Carrier claim to the Medicare Data on Provider Practice and Specialty (MD-PPAS) broad specialty category. </t>
    </r>
    <r>
      <rPr>
        <i/>
        <sz val="11"/>
        <color theme="1"/>
        <rFont val="Calibri"/>
        <family val="2"/>
        <scheme val="minor"/>
      </rPr>
      <t>Primary care specialty (physicians)</t>
    </r>
    <r>
      <rPr>
        <sz val="11"/>
        <color theme="1"/>
        <rFont val="Calibri"/>
        <family val="2"/>
        <scheme val="minor"/>
      </rPr>
      <t xml:space="preserve"> includes internal medicine, family practice, general practice, geriatric medicine, preventative medicine, hospice and palliative care, osteopathic manipulative medicine, and pediatric medicine.
2. Visits are defined by the combination of claim number and National Provider Identifier (NPI) (attending provider for Outpatient claims and rendering provider for Carrier claims). E&amp;M claims are identified by linking the claim's Healthcare Common Procedure Coding System code to the Restructured BETOS Classification System and restricting to E&amp;M.
3. Unique NPIs with at least one E&amp;M visit.
4. Clinicians matched by NPI to the Medi-Cal Managed Care Provider Listing.
5. E&amp;M visits in outpatient claims data at Federally Qualified Health Centers (FQHCs), Rural Health Clinics (RHCs), and critical access hospitals (CAHs).
6. Professional E&amp;M visits with primary care specialty physicians not at FQHCs, RHCs, or CAHs. Not described here are 544 E&amp;M visits delivered by NPIs (clinicians) that did not match to the MD-PPAS file.
7. Practice size estimated by linking clinician NPI to the Tax Identification Number (TIN) in MD-PPAS, and counting all NPIs in MD-PPAS associated with that TIN.</t>
    </r>
  </si>
  <si>
    <r>
      <t xml:space="preserve">Notes:
1. Enrollees must have 12 months of Medicare fee-for-service (FFS) enrollment, 12 months of dual status (full or partial), and 2021 residence in California.
2. Restricted to enrollees with at least one E&amp;M claim during calendar year 2021. E&amp;M claims are identified by linking the claim's Healthcare Common Procedure Coding System code to the Restructured BETOS Classification System and restricting to E&amp;M.
3. Age is calculated in years as the difference between the applicable year and the enrollee’s year of birth.
4. </t>
    </r>
    <r>
      <rPr>
        <sz val="11"/>
        <rFont val="Calibri"/>
        <family val="2"/>
        <scheme val="minor"/>
      </rPr>
      <t xml:space="preserve">The race/ethnicity terms used here were determined by the data source. </t>
    </r>
    <r>
      <rPr>
        <sz val="11"/>
        <color theme="1"/>
        <rFont val="Calibri"/>
        <family val="2"/>
        <scheme val="minor"/>
      </rPr>
      <t>Race and ethnicity categories are defined using the Research Triangle Institute (RTI) race code from the Medicare enrollment data and are mutually exclusive. The RTI race code is a modification of the beneficiary race code in the Medicare enrollment data based on first and last name algorithms. Limitations of administrative sources of race and ethnicity are documented elsewhere, including reports by HHS (https://oig.hhs.gov/oei/reports/OEI-02-21-00101.pdf).
5. Enrollees are assigned to urbanicity categories based</t>
    </r>
    <r>
      <rPr>
        <sz val="11"/>
        <rFont val="Calibri"/>
        <family val="2"/>
        <scheme val="minor"/>
      </rPr>
      <t xml:space="preserve"> on</t>
    </r>
    <r>
      <rPr>
        <sz val="11"/>
        <color theme="1"/>
        <rFont val="Calibri"/>
        <family val="2"/>
        <scheme val="minor"/>
      </rPr>
      <t xml:space="preserve"> Rural-Urban Commuting Area (RUCA) codes linked to the enrollee's zip code. </t>
    </r>
    <r>
      <rPr>
        <i/>
        <sz val="11"/>
        <color theme="1"/>
        <rFont val="Calibri"/>
        <family val="2"/>
        <scheme val="minor"/>
      </rPr>
      <t>Metropolitan</t>
    </r>
    <r>
      <rPr>
        <sz val="11"/>
        <color theme="1"/>
        <rFont val="Calibri"/>
        <family val="2"/>
        <scheme val="minor"/>
      </rPr>
      <t xml:space="preserve"> is assigned for RUCA code values 1–3; </t>
    </r>
    <r>
      <rPr>
        <i/>
        <sz val="11"/>
        <color theme="1"/>
        <rFont val="Calibri"/>
        <family val="2"/>
        <scheme val="minor"/>
      </rPr>
      <t>Micropolitan</t>
    </r>
    <r>
      <rPr>
        <sz val="11"/>
        <color theme="1"/>
        <rFont val="Calibri"/>
        <family val="2"/>
        <scheme val="minor"/>
      </rPr>
      <t xml:space="preserve"> is assigned for RUCA code values 4–6; </t>
    </r>
    <r>
      <rPr>
        <i/>
        <sz val="11"/>
        <color theme="1"/>
        <rFont val="Calibri"/>
        <family val="2"/>
        <scheme val="minor"/>
      </rPr>
      <t>Rural</t>
    </r>
    <r>
      <rPr>
        <sz val="11"/>
        <color theme="1"/>
        <rFont val="Calibri"/>
        <family val="2"/>
        <scheme val="minor"/>
      </rPr>
      <t xml:space="preserve"> is assigned for RUCA code values 7–10.</t>
    </r>
  </si>
  <si>
    <r>
      <t xml:space="preserve">Notes: 
</t>
    </r>
    <r>
      <rPr>
        <i/>
        <sz val="11"/>
        <color theme="1"/>
        <rFont val="Calibri"/>
        <family val="2"/>
        <scheme val="minor"/>
      </rPr>
      <t>E&amp;M</t>
    </r>
    <r>
      <rPr>
        <sz val="11"/>
        <color theme="1"/>
        <rFont val="Calibri"/>
        <family val="2"/>
        <scheme val="minor"/>
      </rPr>
      <t xml:space="preserve"> is evaluation and management.
1. Enrollees must have 12 months of Medicare FFS enrollment, 12 months of dual status (full or partial), and 2021 residence in California.
2. Age is calculated in years as the difference between the applicable year and the enrollee’s year of birth.
3. </t>
    </r>
    <r>
      <rPr>
        <sz val="11"/>
        <rFont val="Calibri"/>
        <family val="2"/>
        <scheme val="minor"/>
      </rPr>
      <t xml:space="preserve">The race/ethnicity terms used here were determined by the data source. </t>
    </r>
    <r>
      <rPr>
        <sz val="11"/>
        <color theme="1"/>
        <rFont val="Calibri"/>
        <family val="2"/>
        <scheme val="minor"/>
      </rPr>
      <t xml:space="preserve">Race and ethnicity categories are defined using the Research Triangle Institute (RTI) race code from the Medicare enrollment data and are mutually exclusive. The RTI race code is a modification of the beneficiary race code in the Medicare enrollment data based on first and last name algorithms. Limitations of administrative sources of race and ethnicity are documented elsewhere, including reports by HHS (https://oig.hhs.gov/oei/reports/OEI-02-21-00101.pdf). 
4. Enrollees are assigned to urbanicity categories based on Rural-Urban Commuting Area (RUCA) codes linked to the enrollee's zip code. </t>
    </r>
    <r>
      <rPr>
        <i/>
        <sz val="11"/>
        <color theme="1"/>
        <rFont val="Calibri"/>
        <family val="2"/>
        <scheme val="minor"/>
      </rPr>
      <t>Metro</t>
    </r>
    <r>
      <rPr>
        <sz val="11"/>
        <color theme="1"/>
        <rFont val="Calibri"/>
        <family val="2"/>
        <scheme val="minor"/>
      </rPr>
      <t xml:space="preserve"> is assigned for RUCA code values 1–3; </t>
    </r>
    <r>
      <rPr>
        <i/>
        <sz val="11"/>
        <color theme="1"/>
        <rFont val="Calibri"/>
        <family val="2"/>
        <scheme val="minor"/>
      </rPr>
      <t>Micro</t>
    </r>
    <r>
      <rPr>
        <sz val="11"/>
        <color theme="1"/>
        <rFont val="Calibri"/>
        <family val="2"/>
        <scheme val="minor"/>
      </rPr>
      <t xml:space="preserve"> is assigned for RUCA code values 4–6; </t>
    </r>
    <r>
      <rPr>
        <i/>
        <sz val="11"/>
        <color theme="1"/>
        <rFont val="Calibri"/>
        <family val="2"/>
        <scheme val="minor"/>
      </rPr>
      <t>Rural</t>
    </r>
    <r>
      <rPr>
        <sz val="11"/>
        <color theme="1"/>
        <rFont val="Calibri"/>
        <family val="2"/>
        <scheme val="minor"/>
      </rPr>
      <t xml:space="preserve"> is assigned for RUCA code values 7–10.</t>
    </r>
  </si>
  <si>
    <r>
      <t xml:space="preserve">Notes:
1. Broad clinician specialty category is determined by mapping the attending provider's specialty code on the outpatient claim or the rendering provider's specialty code on the carrier claim to the Medicare Data on Provider Practice and Specialty (MD-PPAS) broad specialty category.
2. Visits are defined by the combination of claim number and National Provider Identifier (NPI) (attending provider for outpatient claims and rendering provider for carrier claims). E&amp;M claims are identified by linking the claim's Healthcare Common Procedure Coding System code to the Restructured BETOS Classification System and restricting to E&amp;M. 
3. Unique NPIs with at least one E&amp;M visit.
4. Clinicians matched by NPI to the Medi-Cal Managed Care Provider Listing.
5. </t>
    </r>
    <r>
      <rPr>
        <i/>
        <sz val="11"/>
        <rFont val="Calibri"/>
        <family val="2"/>
        <scheme val="minor"/>
      </rPr>
      <t>Primary care specialty (physicians)</t>
    </r>
    <r>
      <rPr>
        <sz val="11"/>
        <rFont val="Calibri"/>
        <family val="2"/>
        <scheme val="minor"/>
      </rPr>
      <t xml:space="preserve"> includes internal medicine, family practice, general practice, geriatric medicine, preventative medicine, hospice and palliative care, osteopathic manipulative medicine, and pediatric medicine.
6. </t>
    </r>
    <r>
      <rPr>
        <i/>
        <sz val="11"/>
        <rFont val="Calibri"/>
        <family val="2"/>
        <scheme val="minor"/>
      </rPr>
      <t>Medical specialty (physicians)</t>
    </r>
    <r>
      <rPr>
        <sz val="11"/>
        <rFont val="Calibri"/>
        <family val="2"/>
        <scheme val="minor"/>
      </rPr>
      <t xml:space="preserve"> includes cardiovascular disease (cardiology), nephrology, hematology/oncology, pulmonary disease, gastroenterology, neurology, dermatology, rheumatology, endocrinology, infectious disease, interventional cardiology, medical oncology, cardiac electrophysiology, allergy/immunology, hematology, sleep medicine, undersea and hyperbaric medicine, micrographic dermatologic surgery, addiction medicine, medical genetic and genomics, medical toxicity, adult congenital heart disease, and hematopoietic cell transplantation and cellular therapy. 
7. </t>
    </r>
    <r>
      <rPr>
        <i/>
        <sz val="11"/>
        <rFont val="Calibri"/>
        <family val="2"/>
        <scheme val="minor"/>
      </rPr>
      <t>Surgery specialty (physicians)</t>
    </r>
    <r>
      <rPr>
        <sz val="11"/>
        <rFont val="Calibri"/>
        <family val="2"/>
        <scheme val="minor"/>
      </rPr>
      <t xml:space="preserve"> includes ophthalmology, orthopedic surgery, urology, general surgery, otolaryngology, vascular surgery, neurosurgery, plastic and reconstructive surgery, thoracic surgery, hand surgery, cardiac surgery, colorectal surgery, sports medicine, surgical oncology, and peripheral vascular disease.
8. </t>
    </r>
    <r>
      <rPr>
        <i/>
        <sz val="11"/>
        <rFont val="Calibri"/>
        <family val="2"/>
        <scheme val="minor"/>
      </rPr>
      <t>Hospital-based specialty (physicians)</t>
    </r>
    <r>
      <rPr>
        <sz val="11"/>
        <rFont val="Calibri"/>
        <family val="2"/>
        <scheme val="minor"/>
      </rPr>
      <t xml:space="preserve"> includes emergency medicine, physical medicine and rehabilitation, hospitalist, anesthesiology, pain management, interventional pain management, critical care (intensivists), diagnostic radiology, pathology, radiation oncology, interventional radiology, and nuclear medicine. 
9. </t>
    </r>
    <r>
      <rPr>
        <i/>
        <sz val="11"/>
        <rFont val="Calibri"/>
        <family val="2"/>
        <scheme val="minor"/>
      </rPr>
      <t>Limited liability physicians (nonphysicians)</t>
    </r>
    <r>
      <rPr>
        <sz val="11"/>
        <rFont val="Calibri"/>
        <family val="2"/>
        <scheme val="minor"/>
      </rPr>
      <t xml:space="preserve"> includes maxillofacial surgery, optometry, podiatry, chiropractic, oral surgery (dentists only), and dentist.
10. </t>
    </r>
    <r>
      <rPr>
        <i/>
        <sz val="11"/>
        <rFont val="Calibri"/>
        <family val="2"/>
        <scheme val="minor"/>
      </rPr>
      <t>Psychiatry (physicians)</t>
    </r>
    <r>
      <rPr>
        <sz val="11"/>
        <rFont val="Calibri"/>
        <family val="2"/>
        <scheme val="minor"/>
      </rPr>
      <t xml:space="preserve"> includes psychiatry, geriatric psychiatry, and neuropsychiatry.
11. </t>
    </r>
    <r>
      <rPr>
        <i/>
        <sz val="11"/>
        <rFont val="Calibri"/>
        <family val="2"/>
        <scheme val="minor"/>
      </rPr>
      <t>Obstetrics-gynecology (physicians)</t>
    </r>
    <r>
      <rPr>
        <sz val="11"/>
        <rFont val="Calibri"/>
        <family val="2"/>
        <scheme val="minor"/>
      </rPr>
      <t xml:space="preserve"> includes obstetrics/gynecology and gynecological oncology.
12. </t>
    </r>
    <r>
      <rPr>
        <i/>
        <sz val="11"/>
        <rFont val="Calibri"/>
        <family val="2"/>
        <scheme val="minor"/>
      </rPr>
      <t>Physician, occupational, speech therapists (nonphysicians)</t>
    </r>
    <r>
      <rPr>
        <sz val="11"/>
        <rFont val="Calibri"/>
        <family val="2"/>
        <scheme val="minor"/>
      </rPr>
      <t xml:space="preserve"> includes physical therapist, occupational therapist, and speech language pathologist.
13. </t>
    </r>
    <r>
      <rPr>
        <i/>
        <sz val="11"/>
        <rFont val="Calibri"/>
        <family val="2"/>
        <scheme val="minor"/>
      </rPr>
      <t>Other (nonphysicians and physicians)</t>
    </r>
    <r>
      <rPr>
        <sz val="11"/>
        <rFont val="Calibri"/>
        <family val="2"/>
        <scheme val="minor"/>
      </rPr>
      <t xml:space="preserve"> includes undefined physician type, clinical psychologist, clinical social worker, registered dietician or nutrition prof, psychologist billing independently, audiologist, mass immunization roster biller, and undefined nonphysician type.
14. </t>
    </r>
    <r>
      <rPr>
        <i/>
        <sz val="11"/>
        <rFont val="Calibri"/>
        <family val="2"/>
        <scheme val="minor"/>
      </rPr>
      <t>Other advanced practiced registered nurses (nonphysicians)</t>
    </r>
    <r>
      <rPr>
        <sz val="11"/>
        <rFont val="Calibri"/>
        <family val="2"/>
        <scheme val="minor"/>
      </rPr>
      <t xml:space="preserve"> includes clinical nurse specialist, certified registered nurse anesthetist, and certified nurse midwife.</t>
    </r>
  </si>
  <si>
    <t>Building Provider Networks for Enrollees in Both Medicare and Medi-Cal</t>
  </si>
  <si>
    <t>Accompanying Data Workbook</t>
  </si>
  <si>
    <r>
      <t xml:space="preserve">This workbook accompanies the California Health Care Foundation / RAND report </t>
    </r>
    <r>
      <rPr>
        <i/>
        <sz val="11"/>
        <rFont val="Calibri"/>
        <family val="2"/>
        <scheme val="minor"/>
      </rPr>
      <t xml:space="preserve">Building Provider Networks for Enrollees in Both Medicare and Medi-Cal </t>
    </r>
    <r>
      <rPr>
        <sz val="11"/>
        <rFont val="Calibri"/>
        <family val="2"/>
        <scheme val="minor"/>
      </rPr>
      <t>and compares clinicians seen by fee-for-service (FFS) dually eligible enrollees in California and those listed in the Medi-Cal managed care provider networks. The study purpose, methodology, key findings, and implications can be found in the full paper. All sources for these data are described more fully in the Appendix of the accompanying report.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</si>
</sst>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
    <numFmt numFmtId="166" formatCode="0.0%"/>
    <numFmt numFmtId="167" formatCode="_(* #,##0_);_(* \(#,##0\);_(* &quot;-&quot;??_);_(@_)"/>
  </numFmts>
  <fonts count="18" x14ac:knownFonts="1">
    <font>
      <sz val="11"/>
      <color theme="1"/>
      <name val="Calibri"/>
      <family val="2"/>
      <scheme val="minor"/>
    </font>
    <font>
      <b/>
      <sz val="11"/>
      <color theme="1"/>
      <name val="Calibri"/>
      <family val="2"/>
      <scheme val="minor"/>
    </font>
    <font>
      <b/>
      <vertAlign val="superscript"/>
      <sz val="11"/>
      <color theme="1"/>
      <name val="Calibri"/>
      <family val="2"/>
      <scheme val="minor"/>
    </font>
    <font>
      <vertAlign val="superscript"/>
      <sz val="11"/>
      <color theme="1"/>
      <name val="Calibri"/>
      <family val="2"/>
      <scheme val="minor"/>
    </font>
    <font>
      <sz val="11"/>
      <name val="Calibri"/>
      <family val="2"/>
      <scheme val="minor"/>
    </font>
    <font>
      <b/>
      <sz val="11"/>
      <name val="Calibri"/>
      <family val="2"/>
      <scheme val="minor"/>
    </font>
    <font>
      <b/>
      <vertAlign val="superscript"/>
      <sz val="11"/>
      <name val="Calibri"/>
      <family val="2"/>
      <scheme val="minor"/>
    </font>
    <font>
      <sz val="11"/>
      <color theme="1"/>
      <name val="Calibri"/>
      <family val="2"/>
      <scheme val="minor"/>
    </font>
    <font>
      <u/>
      <sz val="11"/>
      <color theme="10"/>
      <name val="Calibri"/>
      <family val="2"/>
      <scheme val="minor"/>
    </font>
    <font>
      <b/>
      <sz val="14"/>
      <name val="Calibri"/>
      <family val="2"/>
      <scheme val="minor"/>
    </font>
    <font>
      <sz val="14"/>
      <color theme="1"/>
      <name val="Calibri"/>
      <family val="2"/>
      <scheme val="minor"/>
    </font>
    <font>
      <b/>
      <sz val="14"/>
      <color theme="1"/>
      <name val="Calibri"/>
      <family val="2"/>
      <scheme val="minor"/>
    </font>
    <font>
      <b/>
      <vertAlign val="superscript"/>
      <sz val="14"/>
      <color theme="1"/>
      <name val="Calibri"/>
      <family val="2"/>
      <scheme val="minor"/>
    </font>
    <font>
      <i/>
      <sz val="11"/>
      <color theme="1"/>
      <name val="Calibri"/>
      <family val="2"/>
      <scheme val="minor"/>
    </font>
    <font>
      <b/>
      <i/>
      <sz val="11"/>
      <color theme="1"/>
      <name val="Calibri"/>
      <family val="2"/>
      <scheme val="minor"/>
    </font>
    <font>
      <b/>
      <i/>
      <sz val="11"/>
      <name val="Calibri"/>
      <family val="2"/>
      <scheme val="minor"/>
    </font>
    <font>
      <vertAlign val="superscript"/>
      <sz val="11"/>
      <name val="Calibri"/>
      <family val="2"/>
      <scheme val="minor"/>
    </font>
    <font>
      <i/>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rgb="FFC1C1C1"/>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7" fillId="0" borderId="0" applyFont="0" applyFill="0" applyBorder="0" applyAlignment="0" applyProtection="0"/>
    <xf numFmtId="43" fontId="7" fillId="0" borderId="0" applyFont="0" applyFill="0" applyBorder="0" applyAlignment="0" applyProtection="0"/>
    <xf numFmtId="0" fontId="8" fillId="0" borderId="0" applyNumberFormat="0" applyFill="0" applyBorder="0" applyAlignment="0" applyProtection="0"/>
  </cellStyleXfs>
  <cellXfs count="177">
    <xf numFmtId="0" fontId="0" fillId="0" borderId="0" xfId="0"/>
    <xf numFmtId="0" fontId="1" fillId="0" borderId="0" xfId="0" applyFont="1"/>
    <xf numFmtId="0" fontId="1" fillId="0" borderId="2" xfId="0" applyFont="1" applyBorder="1"/>
    <xf numFmtId="0" fontId="1" fillId="0" borderId="1" xfId="0" applyFont="1" applyBorder="1"/>
    <xf numFmtId="0" fontId="1" fillId="0" borderId="1" xfId="0" applyFont="1" applyBorder="1" applyAlignment="1">
      <alignment wrapText="1"/>
    </xf>
    <xf numFmtId="0" fontId="1" fillId="0" borderId="3" xfId="0" applyFont="1" applyBorder="1"/>
    <xf numFmtId="0" fontId="1" fillId="0" borderId="1" xfId="0" applyFont="1" applyBorder="1" applyAlignment="1">
      <alignment horizontal="center"/>
    </xf>
    <xf numFmtId="0" fontId="1" fillId="0" borderId="0" xfId="0" applyFont="1" applyAlignment="1">
      <alignment horizontal="center" wrapText="1"/>
    </xf>
    <xf numFmtId="3" fontId="4" fillId="0" borderId="0" xfId="0" applyNumberFormat="1" applyFont="1"/>
    <xf numFmtId="165" fontId="4" fillId="0" borderId="0" xfId="0" applyNumberFormat="1" applyFont="1"/>
    <xf numFmtId="3" fontId="4" fillId="0" borderId="1" xfId="0" applyNumberFormat="1" applyFont="1" applyBorder="1"/>
    <xf numFmtId="165" fontId="4" fillId="0" borderId="1" xfId="0" applyNumberFormat="1" applyFont="1" applyBorder="1"/>
    <xf numFmtId="3" fontId="4" fillId="0" borderId="2" xfId="0" applyNumberFormat="1" applyFont="1" applyBorder="1"/>
    <xf numFmtId="165" fontId="4" fillId="0" borderId="2" xfId="0" applyNumberFormat="1" applyFont="1" applyBorder="1"/>
    <xf numFmtId="0" fontId="1" fillId="0" borderId="0" xfId="0" applyFont="1" applyAlignment="1">
      <alignment horizontal="center"/>
    </xf>
    <xf numFmtId="166" fontId="0" fillId="0" borderId="0" xfId="1" applyNumberFormat="1" applyFont="1"/>
    <xf numFmtId="3" fontId="4" fillId="0" borderId="0" xfId="0" applyNumberFormat="1" applyFont="1" applyAlignment="1">
      <alignment horizontal="right" vertical="top"/>
    </xf>
    <xf numFmtId="164" fontId="4" fillId="0" borderId="0" xfId="0" applyNumberFormat="1" applyFont="1" applyAlignment="1">
      <alignment horizontal="right" vertical="top"/>
    </xf>
    <xf numFmtId="0" fontId="1" fillId="0" borderId="2" xfId="0" applyFont="1" applyBorder="1" applyAlignment="1">
      <alignment horizontal="center" wrapText="1"/>
    </xf>
    <xf numFmtId="0" fontId="5" fillId="0" borderId="1" xfId="0" applyFont="1" applyBorder="1" applyAlignment="1">
      <alignment horizontal="center"/>
    </xf>
    <xf numFmtId="0" fontId="1" fillId="0" borderId="1" xfId="0" applyFont="1" applyBorder="1" applyAlignment="1">
      <alignment horizontal="center" wrapText="1"/>
    </xf>
    <xf numFmtId="0" fontId="1" fillId="0" borderId="5" xfId="0" applyFont="1" applyBorder="1" applyAlignment="1">
      <alignment horizontal="center"/>
    </xf>
    <xf numFmtId="0" fontId="1" fillId="0" borderId="8" xfId="0" applyFont="1" applyBorder="1" applyAlignment="1">
      <alignment horizontal="center"/>
    </xf>
    <xf numFmtId="0" fontId="0" fillId="2" borderId="0" xfId="0" applyFill="1"/>
    <xf numFmtId="0" fontId="8" fillId="2" borderId="0" xfId="3" applyFill="1" applyAlignment="1">
      <alignment vertical="top" wrapText="1"/>
    </xf>
    <xf numFmtId="0" fontId="0" fillId="2" borderId="0" xfId="0" applyFill="1" applyAlignment="1">
      <alignment vertical="top" wrapText="1"/>
    </xf>
    <xf numFmtId="0" fontId="10" fillId="2" borderId="0" xfId="0" applyFont="1" applyFill="1"/>
    <xf numFmtId="0" fontId="0" fillId="2" borderId="0" xfId="0" applyFill="1" applyAlignment="1">
      <alignment vertical="top"/>
    </xf>
    <xf numFmtId="49" fontId="4" fillId="2" borderId="0" xfId="0" applyNumberFormat="1" applyFont="1" applyFill="1" applyAlignment="1">
      <alignment vertical="top"/>
    </xf>
    <xf numFmtId="0" fontId="8" fillId="2" borderId="0" xfId="3" applyFill="1" applyAlignment="1">
      <alignment vertical="top"/>
    </xf>
    <xf numFmtId="43" fontId="0" fillId="0" borderId="11" xfId="0" applyNumberFormat="1" applyBorder="1"/>
    <xf numFmtId="164" fontId="0" fillId="0" borderId="0" xfId="0" applyNumberFormat="1"/>
    <xf numFmtId="0" fontId="0" fillId="0" borderId="0" xfId="0" applyAlignment="1">
      <alignment wrapText="1"/>
    </xf>
    <xf numFmtId="0" fontId="0" fillId="0" borderId="0" xfId="0" applyAlignment="1">
      <alignment horizontal="left" wrapText="1"/>
    </xf>
    <xf numFmtId="0" fontId="0" fillId="0" borderId="0" xfId="0" applyAlignment="1">
      <alignment vertical="top" wrapText="1"/>
    </xf>
    <xf numFmtId="0" fontId="0" fillId="0" borderId="0" xfId="0" applyAlignment="1">
      <alignment vertical="top"/>
    </xf>
    <xf numFmtId="3" fontId="0" fillId="0" borderId="0" xfId="0" applyNumberFormat="1" applyAlignment="1">
      <alignment vertical="top" wrapText="1"/>
    </xf>
    <xf numFmtId="164" fontId="0" fillId="0" borderId="0" xfId="0" applyNumberFormat="1" applyAlignment="1">
      <alignment vertical="top"/>
    </xf>
    <xf numFmtId="165" fontId="0" fillId="0" borderId="0" xfId="0" applyNumberFormat="1" applyAlignment="1">
      <alignment vertical="top"/>
    </xf>
    <xf numFmtId="0" fontId="0" fillId="0" borderId="0" xfId="0" applyAlignment="1">
      <alignment horizontal="left" vertical="top"/>
    </xf>
    <xf numFmtId="0" fontId="0" fillId="0" borderId="1" xfId="0" applyBorder="1" applyAlignment="1">
      <alignment horizontal="left" vertical="top"/>
    </xf>
    <xf numFmtId="165" fontId="0" fillId="0" borderId="1" xfId="0" applyNumberFormat="1" applyBorder="1" applyAlignment="1">
      <alignment vertical="top"/>
    </xf>
    <xf numFmtId="0" fontId="1" fillId="0" borderId="0" xfId="0" applyFont="1" applyAlignment="1">
      <alignment vertical="top"/>
    </xf>
    <xf numFmtId="0" fontId="11" fillId="0" borderId="0" xfId="0" applyFont="1" applyAlignment="1">
      <alignment vertical="top"/>
    </xf>
    <xf numFmtId="0" fontId="10" fillId="0" borderId="0" xfId="0" applyFont="1" applyAlignment="1">
      <alignment vertical="top"/>
    </xf>
    <xf numFmtId="0" fontId="10" fillId="0" borderId="0" xfId="0" applyFont="1"/>
    <xf numFmtId="0" fontId="0" fillId="0" borderId="0" xfId="0" applyAlignment="1">
      <alignment horizontal="left"/>
    </xf>
    <xf numFmtId="0" fontId="0" fillId="2" borderId="0" xfId="0" applyFill="1" applyAlignment="1">
      <alignment horizontal="left"/>
    </xf>
    <xf numFmtId="0" fontId="0" fillId="2" borderId="0" xfId="0" applyFill="1" applyAlignment="1">
      <alignment wrapText="1"/>
    </xf>
    <xf numFmtId="0" fontId="0" fillId="3" borderId="13" xfId="0" applyFill="1" applyBorder="1" applyAlignment="1">
      <alignment wrapText="1"/>
    </xf>
    <xf numFmtId="0" fontId="0" fillId="3" borderId="13" xfId="0" applyFill="1" applyBorder="1" applyAlignment="1">
      <alignment vertical="top" wrapText="1"/>
    </xf>
    <xf numFmtId="0" fontId="0" fillId="3" borderId="13" xfId="0" applyFill="1" applyBorder="1" applyAlignment="1">
      <alignment vertical="top"/>
    </xf>
    <xf numFmtId="0" fontId="0" fillId="0" borderId="0" xfId="0" applyAlignment="1">
      <alignment horizontal="left" vertical="top" wrapText="1"/>
    </xf>
    <xf numFmtId="0" fontId="0" fillId="0" borderId="2" xfId="0" applyBorder="1"/>
    <xf numFmtId="0" fontId="0" fillId="0" borderId="1" xfId="0" applyBorder="1"/>
    <xf numFmtId="3" fontId="0" fillId="0" borderId="2" xfId="0" applyNumberFormat="1" applyBorder="1"/>
    <xf numFmtId="164" fontId="0" fillId="0" borderId="2" xfId="0" applyNumberFormat="1" applyBorder="1"/>
    <xf numFmtId="0" fontId="0" fillId="0" borderId="0" xfId="0" quotePrefix="1"/>
    <xf numFmtId="3" fontId="0" fillId="0" borderId="0" xfId="0" applyNumberFormat="1"/>
    <xf numFmtId="3" fontId="0" fillId="0" borderId="1" xfId="0" applyNumberFormat="1" applyBorder="1"/>
    <xf numFmtId="164" fontId="0" fillId="0" borderId="1" xfId="0" applyNumberFormat="1" applyBorder="1"/>
    <xf numFmtId="0" fontId="11" fillId="0" borderId="0" xfId="0" applyFont="1"/>
    <xf numFmtId="0" fontId="0" fillId="0" borderId="2" xfId="0" applyBorder="1" applyAlignment="1">
      <alignment vertical="top"/>
    </xf>
    <xf numFmtId="3" fontId="0" fillId="0" borderId="2" xfId="0" applyNumberFormat="1" applyBorder="1" applyAlignment="1">
      <alignment horizontal="right" vertical="top"/>
    </xf>
    <xf numFmtId="164" fontId="0" fillId="0" borderId="2" xfId="0" applyNumberFormat="1" applyBorder="1" applyAlignment="1">
      <alignment horizontal="right" vertical="top"/>
    </xf>
    <xf numFmtId="3" fontId="4" fillId="0" borderId="2" xfId="0" applyNumberFormat="1" applyFont="1" applyBorder="1" applyAlignment="1">
      <alignment horizontal="right" vertical="top"/>
    </xf>
    <xf numFmtId="164" fontId="4" fillId="0" borderId="2" xfId="0" applyNumberFormat="1" applyFont="1" applyBorder="1" applyAlignment="1">
      <alignment horizontal="right" vertical="top"/>
    </xf>
    <xf numFmtId="3" fontId="0" fillId="0" borderId="0" xfId="0" applyNumberFormat="1" applyAlignment="1">
      <alignment vertical="top"/>
    </xf>
    <xf numFmtId="3" fontId="4" fillId="0" borderId="0" xfId="0" applyNumberFormat="1" applyFont="1" applyAlignment="1">
      <alignment vertical="top"/>
    </xf>
    <xf numFmtId="164" fontId="4" fillId="0" borderId="0" xfId="0" applyNumberFormat="1" applyFont="1" applyAlignment="1">
      <alignment vertical="top"/>
    </xf>
    <xf numFmtId="0" fontId="0" fillId="0" borderId="1" xfId="0" applyBorder="1" applyAlignment="1">
      <alignment vertical="top"/>
    </xf>
    <xf numFmtId="3" fontId="0" fillId="0" borderId="1" xfId="0" applyNumberFormat="1" applyBorder="1" applyAlignment="1">
      <alignment vertical="top"/>
    </xf>
    <xf numFmtId="164" fontId="0" fillId="0" borderId="1" xfId="0" applyNumberFormat="1" applyBorder="1" applyAlignment="1">
      <alignment vertical="top"/>
    </xf>
    <xf numFmtId="3" fontId="4" fillId="0" borderId="1" xfId="0" applyNumberFormat="1" applyFont="1" applyBorder="1" applyAlignment="1">
      <alignment vertical="top"/>
    </xf>
    <xf numFmtId="164" fontId="4" fillId="0" borderId="1" xfId="0" applyNumberFormat="1" applyFont="1" applyBorder="1" applyAlignment="1">
      <alignment vertical="top"/>
    </xf>
    <xf numFmtId="164" fontId="0" fillId="0" borderId="3" xfId="0" applyNumberFormat="1" applyBorder="1" applyAlignment="1">
      <alignment vertical="top"/>
    </xf>
    <xf numFmtId="164" fontId="4" fillId="0" borderId="1" xfId="0" applyNumberFormat="1" applyFont="1" applyBorder="1" applyAlignment="1">
      <alignment horizontal="right" vertical="top"/>
    </xf>
    <xf numFmtId="0" fontId="11" fillId="0" borderId="0" xfId="0" applyFont="1" applyAlignment="1">
      <alignment horizontal="left" vertical="top"/>
    </xf>
    <xf numFmtId="0" fontId="10" fillId="0" borderId="0" xfId="0" applyFont="1" applyAlignment="1">
      <alignment horizontal="left" vertical="top"/>
    </xf>
    <xf numFmtId="3" fontId="0" fillId="0" borderId="2" xfId="0" applyNumberFormat="1" applyBorder="1" applyAlignment="1">
      <alignment vertical="top"/>
    </xf>
    <xf numFmtId="3" fontId="0" fillId="0" borderId="0" xfId="0" applyNumberFormat="1" applyAlignment="1">
      <alignment horizontal="right" vertical="top"/>
    </xf>
    <xf numFmtId="164" fontId="0" fillId="0" borderId="0" xfId="0" applyNumberFormat="1" applyAlignment="1">
      <alignment horizontal="right" vertical="top"/>
    </xf>
    <xf numFmtId="0" fontId="0" fillId="0" borderId="2" xfId="0" applyBorder="1" applyAlignment="1">
      <alignment horizontal="left" vertical="top"/>
    </xf>
    <xf numFmtId="3" fontId="4" fillId="0" borderId="2" xfId="0" applyNumberFormat="1" applyFont="1" applyBorder="1" applyAlignment="1">
      <alignment vertical="top"/>
    </xf>
    <xf numFmtId="16" fontId="0" fillId="0" borderId="0" xfId="0" applyNumberFormat="1" applyAlignment="1">
      <alignment horizontal="left" vertical="top"/>
    </xf>
    <xf numFmtId="164" fontId="0" fillId="0" borderId="1" xfId="0" applyNumberFormat="1" applyBorder="1" applyAlignment="1">
      <alignment horizontal="right" vertical="top"/>
    </xf>
    <xf numFmtId="0" fontId="0" fillId="0" borderId="5" xfId="0" applyBorder="1" applyAlignment="1">
      <alignment vertical="top"/>
    </xf>
    <xf numFmtId="0" fontId="0" fillId="0" borderId="6" xfId="0" applyBorder="1" applyAlignment="1">
      <alignment vertical="top"/>
    </xf>
    <xf numFmtId="164" fontId="4" fillId="0" borderId="6" xfId="0" applyNumberFormat="1" applyFont="1" applyBorder="1" applyAlignment="1">
      <alignment horizontal="right" vertical="top"/>
    </xf>
    <xf numFmtId="164" fontId="0" fillId="0" borderId="6" xfId="0" applyNumberFormat="1" applyBorder="1" applyAlignment="1">
      <alignment vertical="top"/>
    </xf>
    <xf numFmtId="167" fontId="0" fillId="0" borderId="0" xfId="2" applyNumberFormat="1" applyFont="1" applyFill="1" applyAlignment="1">
      <alignment vertical="top"/>
    </xf>
    <xf numFmtId="0" fontId="0" fillId="0" borderId="8" xfId="0" applyBorder="1" applyAlignment="1">
      <alignment vertical="top"/>
    </xf>
    <xf numFmtId="164" fontId="4" fillId="0" borderId="8" xfId="0" applyNumberFormat="1" applyFont="1" applyBorder="1" applyAlignment="1">
      <alignment horizontal="right" vertical="top"/>
    </xf>
    <xf numFmtId="164" fontId="0" fillId="0" borderId="8" xfId="0" applyNumberFormat="1" applyBorder="1" applyAlignment="1">
      <alignment vertical="top"/>
    </xf>
    <xf numFmtId="167" fontId="0" fillId="0" borderId="7" xfId="2" applyNumberFormat="1" applyFont="1" applyFill="1" applyBorder="1" applyAlignment="1">
      <alignment vertical="top"/>
    </xf>
    <xf numFmtId="3" fontId="4" fillId="0" borderId="2" xfId="0" applyNumberFormat="1" applyFont="1" applyBorder="1" applyAlignment="1">
      <alignment horizontal="right" vertical="top" indent="4"/>
    </xf>
    <xf numFmtId="164" fontId="4" fillId="0" borderId="5" xfId="0" applyNumberFormat="1" applyFont="1" applyBorder="1" applyAlignment="1">
      <alignment horizontal="right" vertical="top" indent="4"/>
    </xf>
    <xf numFmtId="164" fontId="4" fillId="0" borderId="9" xfId="0" applyNumberFormat="1" applyFont="1" applyBorder="1" applyAlignment="1">
      <alignment horizontal="right" vertical="top" indent="4"/>
    </xf>
    <xf numFmtId="0" fontId="0" fillId="0" borderId="0" xfId="0" applyAlignment="1">
      <alignment horizontal="right" indent="4"/>
    </xf>
    <xf numFmtId="167" fontId="1" fillId="0" borderId="0" xfId="0" applyNumberFormat="1" applyFont="1" applyAlignment="1">
      <alignment vertical="top"/>
    </xf>
    <xf numFmtId="43" fontId="1" fillId="0" borderId="0" xfId="0" applyNumberFormat="1" applyFont="1" applyAlignment="1">
      <alignment vertical="top"/>
    </xf>
    <xf numFmtId="3" fontId="0" fillId="0" borderId="12" xfId="0" applyNumberFormat="1" applyBorder="1" applyAlignment="1">
      <alignment vertical="top"/>
    </xf>
    <xf numFmtId="165" fontId="0" fillId="0" borderId="6" xfId="0" applyNumberFormat="1" applyBorder="1" applyAlignment="1">
      <alignment vertical="top"/>
    </xf>
    <xf numFmtId="167" fontId="0" fillId="0" borderId="1" xfId="2" applyNumberFormat="1" applyFont="1" applyFill="1" applyBorder="1" applyAlignment="1">
      <alignment vertical="top"/>
    </xf>
    <xf numFmtId="3" fontId="0" fillId="0" borderId="7" xfId="0" applyNumberFormat="1" applyBorder="1" applyAlignment="1">
      <alignment vertical="top"/>
    </xf>
    <xf numFmtId="0" fontId="0" fillId="0" borderId="7" xfId="0" applyBorder="1" applyAlignment="1">
      <alignment vertical="top"/>
    </xf>
    <xf numFmtId="165" fontId="0" fillId="0" borderId="8" xfId="0" applyNumberFormat="1" applyBorder="1" applyAlignment="1">
      <alignment vertical="top"/>
    </xf>
    <xf numFmtId="167" fontId="0" fillId="0" borderId="1" xfId="2" applyNumberFormat="1" applyFont="1" applyFill="1" applyBorder="1" applyAlignment="1">
      <alignment horizontal="right" vertical="top" indent="4"/>
    </xf>
    <xf numFmtId="165" fontId="0" fillId="0" borderId="1" xfId="0" applyNumberFormat="1" applyBorder="1" applyAlignment="1">
      <alignment horizontal="right" vertical="top" indent="4"/>
    </xf>
    <xf numFmtId="3" fontId="0" fillId="0" borderId="7" xfId="0" applyNumberFormat="1" applyBorder="1" applyAlignment="1">
      <alignment horizontal="right" vertical="top" wrapText="1" indent="4"/>
    </xf>
    <xf numFmtId="164" fontId="0" fillId="0" borderId="1" xfId="0" applyNumberFormat="1" applyBorder="1" applyAlignment="1">
      <alignment horizontal="right" vertical="top" wrapText="1" indent="4"/>
    </xf>
    <xf numFmtId="3" fontId="0" fillId="0" borderId="1" xfId="0" applyNumberFormat="1" applyBorder="1" applyAlignment="1">
      <alignment horizontal="right" vertical="top" wrapText="1" indent="4"/>
    </xf>
    <xf numFmtId="164" fontId="0" fillId="0" borderId="8" xfId="0" applyNumberFormat="1" applyBorder="1" applyAlignment="1">
      <alignment horizontal="right" vertical="top" wrapText="1" indent="4"/>
    </xf>
    <xf numFmtId="164" fontId="0" fillId="0" borderId="5" xfId="0" applyNumberFormat="1" applyBorder="1" applyAlignment="1">
      <alignment horizontal="right" vertical="top" wrapText="1" indent="4"/>
    </xf>
    <xf numFmtId="164" fontId="4" fillId="0" borderId="2" xfId="0" applyNumberFormat="1" applyFont="1" applyBorder="1" applyAlignment="1">
      <alignment horizontal="right" vertical="top" indent="4"/>
    </xf>
    <xf numFmtId="0" fontId="4" fillId="0" borderId="8" xfId="0" applyFont="1" applyBorder="1" applyAlignment="1">
      <alignment vertical="top"/>
    </xf>
    <xf numFmtId="165" fontId="0" fillId="0" borderId="0" xfId="0" applyNumberFormat="1" applyAlignment="1">
      <alignment horizontal="right" vertical="top" indent="4"/>
    </xf>
    <xf numFmtId="1" fontId="0" fillId="0" borderId="0" xfId="0" applyNumberFormat="1" applyAlignment="1">
      <alignment horizontal="right" vertical="top" indent="4"/>
    </xf>
    <xf numFmtId="164" fontId="4" fillId="0" borderId="0" xfId="0" applyNumberFormat="1" applyFont="1" applyAlignment="1">
      <alignment horizontal="right" vertical="top" indent="4"/>
    </xf>
    <xf numFmtId="3" fontId="4" fillId="0" borderId="1" xfId="0" applyNumberFormat="1" applyFont="1" applyBorder="1" applyAlignment="1">
      <alignment horizontal="right" vertical="top" indent="4"/>
    </xf>
    <xf numFmtId="0" fontId="4" fillId="0" borderId="6" xfId="0" applyFont="1" applyBorder="1" applyAlignment="1">
      <alignment vertical="top"/>
    </xf>
    <xf numFmtId="0" fontId="1" fillId="2" borderId="0" xfId="0" applyFont="1" applyFill="1" applyAlignment="1">
      <alignment vertical="top"/>
    </xf>
    <xf numFmtId="0" fontId="0" fillId="0" borderId="0" xfId="0" applyAlignment="1">
      <alignment horizontal="left" vertical="top" indent="1"/>
    </xf>
    <xf numFmtId="0" fontId="0" fillId="0" borderId="1" xfId="0" applyBorder="1" applyAlignment="1">
      <alignment horizontal="left" vertical="top" indent="1"/>
    </xf>
    <xf numFmtId="0" fontId="0" fillId="3" borderId="13" xfId="0" applyFill="1" applyBorder="1" applyAlignment="1">
      <alignment horizontal="center" wrapText="1"/>
    </xf>
    <xf numFmtId="0" fontId="14" fillId="0" borderId="1" xfId="0" applyFont="1" applyBorder="1" applyAlignment="1">
      <alignment horizontal="center" wrapText="1"/>
    </xf>
    <xf numFmtId="0" fontId="14" fillId="0" borderId="1" xfId="0" applyFont="1" applyBorder="1" applyAlignment="1">
      <alignment horizontal="center"/>
    </xf>
    <xf numFmtId="0" fontId="4" fillId="0" borderId="0" xfId="0" applyFont="1" applyAlignment="1">
      <alignment vertical="top"/>
    </xf>
    <xf numFmtId="0" fontId="0" fillId="0" borderId="3" xfId="0" applyBorder="1" applyAlignment="1">
      <alignment vertical="top"/>
    </xf>
    <xf numFmtId="3" fontId="0" fillId="0" borderId="3" xfId="0" applyNumberFormat="1" applyBorder="1" applyAlignment="1">
      <alignment vertical="top"/>
    </xf>
    <xf numFmtId="164" fontId="0" fillId="0" borderId="3" xfId="0" applyNumberFormat="1" applyBorder="1" applyAlignment="1">
      <alignment horizontal="right" vertical="top"/>
    </xf>
    <xf numFmtId="0" fontId="4" fillId="0" borderId="0" xfId="0" applyFont="1"/>
    <xf numFmtId="0" fontId="4" fillId="0" borderId="0" xfId="0" applyFont="1" applyAlignment="1">
      <alignment horizontal="left" vertical="top" wrapText="1"/>
    </xf>
    <xf numFmtId="167" fontId="0" fillId="0" borderId="0" xfId="2" applyNumberFormat="1" applyFont="1" applyFill="1" applyBorder="1" applyAlignment="1">
      <alignment vertical="top"/>
    </xf>
    <xf numFmtId="164" fontId="0" fillId="0" borderId="8" xfId="0" applyNumberFormat="1" applyBorder="1" applyAlignment="1">
      <alignment horizontal="right" vertical="top"/>
    </xf>
    <xf numFmtId="164" fontId="0" fillId="0" borderId="6" xfId="0" applyNumberFormat="1" applyBorder="1" applyAlignment="1">
      <alignment horizontal="right" vertical="top"/>
    </xf>
    <xf numFmtId="0" fontId="14" fillId="0" borderId="7" xfId="0" applyFont="1" applyBorder="1" applyAlignment="1">
      <alignment horizontal="center" wrapText="1"/>
    </xf>
    <xf numFmtId="0" fontId="4" fillId="0" borderId="0" xfId="0" applyFont="1" applyAlignment="1">
      <alignment horizontal="left" vertical="top"/>
    </xf>
    <xf numFmtId="0" fontId="4" fillId="0" borderId="1" xfId="0" applyFont="1" applyBorder="1" applyAlignment="1">
      <alignment vertical="top"/>
    </xf>
    <xf numFmtId="49" fontId="4" fillId="0" borderId="1" xfId="0" applyNumberFormat="1" applyFont="1" applyBorder="1"/>
    <xf numFmtId="49" fontId="4" fillId="0" borderId="0" xfId="0" applyNumberFormat="1" applyFont="1"/>
    <xf numFmtId="49" fontId="4" fillId="0" borderId="0" xfId="0" quotePrefix="1" applyNumberFormat="1" applyFont="1"/>
    <xf numFmtId="49" fontId="4" fillId="0" borderId="1" xfId="0" quotePrefix="1" applyNumberFormat="1" applyFont="1" applyBorder="1"/>
    <xf numFmtId="0" fontId="4" fillId="0" borderId="0" xfId="0" applyFont="1" applyAlignment="1">
      <alignment horizontal="left" vertical="top" indent="1"/>
    </xf>
    <xf numFmtId="0" fontId="9" fillId="0" borderId="0" xfId="0" applyFont="1" applyAlignment="1">
      <alignment vertical="top"/>
    </xf>
    <xf numFmtId="0" fontId="5" fillId="0" borderId="0" xfId="0" applyFont="1" applyAlignment="1">
      <alignment vertical="top"/>
    </xf>
    <xf numFmtId="0" fontId="4"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wrapText="1"/>
    </xf>
    <xf numFmtId="0" fontId="0" fillId="0" borderId="0" xfId="0" applyAlignment="1">
      <alignment horizontal="left" wrapText="1"/>
    </xf>
    <xf numFmtId="0" fontId="0" fillId="3" borderId="4" xfId="0" applyFill="1" applyBorder="1" applyAlignment="1">
      <alignment horizontal="center" wrapText="1"/>
    </xf>
    <xf numFmtId="0" fontId="0" fillId="3" borderId="2" xfId="0" applyFill="1" applyBorder="1" applyAlignment="1">
      <alignment horizontal="center" wrapText="1"/>
    </xf>
    <xf numFmtId="0" fontId="0" fillId="3" borderId="5" xfId="0" applyFill="1" applyBorder="1" applyAlignment="1">
      <alignment horizontal="center" wrapText="1"/>
    </xf>
    <xf numFmtId="0" fontId="0" fillId="0" borderId="0" xfId="0" applyAlignment="1">
      <alignment horizontal="left" vertical="top"/>
    </xf>
    <xf numFmtId="0" fontId="11" fillId="0" borderId="0" xfId="0" applyFont="1" applyAlignment="1">
      <alignment horizontal="left" vertical="top" wrapText="1"/>
    </xf>
    <xf numFmtId="0" fontId="0" fillId="0" borderId="1" xfId="0" applyBorder="1" applyAlignment="1">
      <alignment horizontal="left" wrapText="1"/>
    </xf>
    <xf numFmtId="0" fontId="1" fillId="0" borderId="2" xfId="0" applyFont="1" applyBorder="1" applyAlignment="1">
      <alignment horizontal="center"/>
    </xf>
    <xf numFmtId="0" fontId="1" fillId="0" borderId="2" xfId="0" applyFont="1" applyBorder="1" applyAlignment="1">
      <alignment horizontal="center" wrapText="1"/>
    </xf>
    <xf numFmtId="0" fontId="4" fillId="0" borderId="0" xfId="0" applyFont="1" applyAlignment="1">
      <alignment horizontal="left" vertical="top" wrapText="1"/>
    </xf>
    <xf numFmtId="0" fontId="0" fillId="0" borderId="0" xfId="0" applyAlignment="1">
      <alignment horizontal="left"/>
    </xf>
    <xf numFmtId="0" fontId="11" fillId="0" borderId="0" xfId="0" applyFont="1" applyAlignment="1">
      <alignment horizontal="left" vertical="top"/>
    </xf>
    <xf numFmtId="0" fontId="1" fillId="0" borderId="9"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0" xfId="0" applyFont="1" applyBorder="1" applyAlignment="1">
      <alignment horizontal="center" wrapText="1"/>
    </xf>
    <xf numFmtId="0" fontId="1" fillId="0" borderId="7" xfId="0" applyFont="1" applyBorder="1" applyAlignment="1">
      <alignment horizontal="center" wrapText="1"/>
    </xf>
    <xf numFmtId="0" fontId="1" fillId="0" borderId="3" xfId="0" applyFont="1" applyBorder="1" applyAlignment="1">
      <alignment horizontal="center" wrapText="1"/>
    </xf>
    <xf numFmtId="0" fontId="1" fillId="0" borderId="1" xfId="0" applyFont="1" applyBorder="1" applyAlignment="1">
      <alignment horizontal="center" wrapText="1"/>
    </xf>
    <xf numFmtId="0" fontId="1" fillId="0" borderId="9" xfId="0" applyFont="1" applyBorder="1" applyAlignment="1">
      <alignment horizontal="center" wrapText="1"/>
    </xf>
    <xf numFmtId="0" fontId="1" fillId="0" borderId="5" xfId="0" applyFont="1" applyBorder="1" applyAlignment="1">
      <alignment horizontal="center" wrapText="1"/>
    </xf>
    <xf numFmtId="0" fontId="4" fillId="0" borderId="0" xfId="0" applyFont="1" applyAlignment="1">
      <alignment horizontal="left" vertical="top"/>
    </xf>
    <xf numFmtId="0" fontId="5" fillId="0" borderId="9" xfId="0" applyFont="1" applyBorder="1" applyAlignment="1">
      <alignment horizontal="center"/>
    </xf>
    <xf numFmtId="0" fontId="5" fillId="0" borderId="8" xfId="0" applyFont="1" applyBorder="1" applyAlignment="1">
      <alignment horizontal="center"/>
    </xf>
    <xf numFmtId="0" fontId="5" fillId="0" borderId="3" xfId="0" applyFont="1" applyBorder="1" applyAlignment="1">
      <alignment horizontal="center" wrapText="1"/>
    </xf>
    <xf numFmtId="0" fontId="5" fillId="0" borderId="1" xfId="0" applyFont="1" applyBorder="1" applyAlignment="1">
      <alignment horizontal="center" wrapText="1"/>
    </xf>
    <xf numFmtId="0" fontId="5" fillId="0" borderId="2" xfId="0" applyFont="1" applyBorder="1" applyAlignment="1">
      <alignment horizontal="center" wrapText="1"/>
    </xf>
  </cellXfs>
  <cellStyles count="4">
    <cellStyle name="Comma" xfId="2" builtinId="3"/>
    <cellStyle name="Hyperlink" xfId="3"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'Figure 1'!$E$41</c:f>
              <c:strCache>
                <c:ptCount val="1"/>
                <c:pt idx="0">
                  <c:v>Female</c:v>
                </c:pt>
              </c:strCache>
            </c:strRef>
          </c:tx>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1'!$E$42:$E$43</c:f>
              <c:numCache>
                <c:formatCode>General</c:formatCode>
                <c:ptCount val="2"/>
                <c:pt idx="0">
                  <c:v>57.83</c:v>
                </c:pt>
                <c:pt idx="1">
                  <c:v>56.33</c:v>
                </c:pt>
              </c:numCache>
            </c:numRef>
          </c:val>
          <c:extLst>
            <c:ext xmlns:c16="http://schemas.microsoft.com/office/drawing/2014/chart" uri="{C3380CC4-5D6E-409C-BE32-E72D297353CC}">
              <c16:uniqueId val="{00000000-06E0-45E7-8107-893DE2E34071}"/>
            </c:ext>
          </c:extLst>
        </c:ser>
        <c:ser>
          <c:idx val="1"/>
          <c:order val="1"/>
          <c:tx>
            <c:strRef>
              <c:f>'Figure 1'!$F$41</c:f>
              <c:strCache>
                <c:ptCount val="1"/>
                <c:pt idx="0">
                  <c:v>Male</c:v>
                </c:pt>
              </c:strCache>
            </c:strRef>
          </c:tx>
          <c:spPr>
            <a:solidFill>
              <a:schemeClr val="accent2"/>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1'!$F$42:$F$43</c:f>
              <c:numCache>
                <c:formatCode>General</c:formatCode>
                <c:ptCount val="2"/>
                <c:pt idx="0">
                  <c:v>42.17</c:v>
                </c:pt>
                <c:pt idx="1">
                  <c:v>43.67</c:v>
                </c:pt>
              </c:numCache>
            </c:numRef>
          </c:val>
          <c:extLst>
            <c:ext xmlns:c16="http://schemas.microsoft.com/office/drawing/2014/chart" uri="{C3380CC4-5D6E-409C-BE32-E72D297353CC}">
              <c16:uniqueId val="{00000007-06E0-45E7-8107-893DE2E34071}"/>
            </c:ext>
          </c:extLst>
        </c:ser>
        <c:dLbls>
          <c:showLegendKey val="0"/>
          <c:showVal val="0"/>
          <c:showCatName val="0"/>
          <c:showSerName val="0"/>
          <c:showPercent val="0"/>
          <c:showBubbleSize val="0"/>
        </c:dLbls>
        <c:gapWidth val="50"/>
        <c:overlap val="100"/>
        <c:axId val="292784600"/>
        <c:axId val="292785320"/>
      </c:barChart>
      <c:catAx>
        <c:axId val="2927846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292785320"/>
        <c:crosses val="autoZero"/>
        <c:auto val="1"/>
        <c:lblAlgn val="ctr"/>
        <c:lblOffset val="100"/>
        <c:noMultiLvlLbl val="0"/>
      </c:catAx>
      <c:valAx>
        <c:axId val="292785320"/>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2927846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0"/>
    <c:dispBlanksAs val="gap"/>
    <c:showDLblsOverMax val="0"/>
  </c:chart>
  <c:spPr>
    <a:solidFill>
      <a:schemeClr val="bg1"/>
    </a:solidFill>
    <a:ln w="9525" cap="flat" cmpd="sng" algn="ctr">
      <a:solidFill>
        <a:sysClr val="windowText" lastClr="000000"/>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643014073869855"/>
          <c:y val="8.9441200573652943E-2"/>
          <c:w val="0.67771208375128467"/>
          <c:h val="0.25033036263060854"/>
        </c:manualLayout>
      </c:layout>
      <c:barChart>
        <c:barDir val="bar"/>
        <c:grouping val="stacked"/>
        <c:varyColors val="0"/>
        <c:ser>
          <c:idx val="0"/>
          <c:order val="0"/>
          <c:tx>
            <c:strRef>
              <c:f>'Figure 1'!$G$41</c:f>
              <c:strCache>
                <c:ptCount val="1"/>
                <c:pt idx="0">
                  <c:v>American Indian / Alaska Native</c:v>
                </c:pt>
              </c:strCache>
            </c:strRef>
          </c:tx>
          <c:spPr>
            <a:solidFill>
              <a:schemeClr val="accent1"/>
            </a:solidFill>
            <a:ln>
              <a:noFill/>
            </a:ln>
            <a:effectLst/>
          </c:spPr>
          <c:invertIfNegative val="0"/>
          <c:dLbls>
            <c:dLbl>
              <c:idx val="0"/>
              <c:layout>
                <c:manualLayout>
                  <c:x val="-4.700854700854705E-2"/>
                  <c:y val="0.103174603174603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D27-404C-AD6E-A6E80B0ABCFE}"/>
                </c:ext>
              </c:extLst>
            </c:dLbl>
            <c:dLbl>
              <c:idx val="1"/>
              <c:layout>
                <c:manualLayout>
                  <c:x val="-4.7008547008547008E-2"/>
                  <c:y val="-0.103174603174603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D27-404C-AD6E-A6E80B0ABCFE}"/>
                </c:ext>
              </c:extLst>
            </c:dLbl>
            <c:numFmt formatCode="#,##0.0" sourceLinked="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1'!$G$42:$G$43</c:f>
              <c:numCache>
                <c:formatCode>General</c:formatCode>
                <c:ptCount val="2"/>
                <c:pt idx="0">
                  <c:v>0.64</c:v>
                </c:pt>
                <c:pt idx="1">
                  <c:v>0.61</c:v>
                </c:pt>
              </c:numCache>
            </c:numRef>
          </c:val>
          <c:extLst>
            <c:ext xmlns:c16="http://schemas.microsoft.com/office/drawing/2014/chart" uri="{C3380CC4-5D6E-409C-BE32-E72D297353CC}">
              <c16:uniqueId val="{00000002-FD27-404C-AD6E-A6E80B0ABCFE}"/>
            </c:ext>
          </c:extLst>
        </c:ser>
        <c:ser>
          <c:idx val="1"/>
          <c:order val="1"/>
          <c:tx>
            <c:strRef>
              <c:f>'Figure 1'!$H$41</c:f>
              <c:strCache>
                <c:ptCount val="1"/>
                <c:pt idx="0">
                  <c:v>Asian / Pacific Islander</c:v>
                </c:pt>
              </c:strCache>
            </c:strRef>
          </c:tx>
          <c:spPr>
            <a:solidFill>
              <a:schemeClr val="accent2"/>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1'!$H$42:$H$43</c:f>
              <c:numCache>
                <c:formatCode>General</c:formatCode>
                <c:ptCount val="2"/>
                <c:pt idx="0">
                  <c:v>22.12</c:v>
                </c:pt>
                <c:pt idx="1">
                  <c:v>21.45</c:v>
                </c:pt>
              </c:numCache>
            </c:numRef>
          </c:val>
          <c:extLst>
            <c:ext xmlns:c16="http://schemas.microsoft.com/office/drawing/2014/chart" uri="{C3380CC4-5D6E-409C-BE32-E72D297353CC}">
              <c16:uniqueId val="{0000000D-FD27-404C-AD6E-A6E80B0ABCFE}"/>
            </c:ext>
          </c:extLst>
        </c:ser>
        <c:ser>
          <c:idx val="2"/>
          <c:order val="2"/>
          <c:tx>
            <c:strRef>
              <c:f>'Figure 1'!$I$41</c:f>
              <c:strCache>
                <c:ptCount val="1"/>
                <c:pt idx="0">
                  <c:v>Black (or African American)</c:v>
                </c:pt>
              </c:strCache>
            </c:strRef>
          </c:tx>
          <c:spPr>
            <a:solidFill>
              <a:schemeClr val="accent3"/>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1'!$I$42:$I$43</c:f>
              <c:numCache>
                <c:formatCode>General</c:formatCode>
                <c:ptCount val="2"/>
                <c:pt idx="0">
                  <c:v>8</c:v>
                </c:pt>
                <c:pt idx="1">
                  <c:v>8.25</c:v>
                </c:pt>
              </c:numCache>
            </c:numRef>
          </c:val>
          <c:extLst>
            <c:ext xmlns:c16="http://schemas.microsoft.com/office/drawing/2014/chart" uri="{C3380CC4-5D6E-409C-BE32-E72D297353CC}">
              <c16:uniqueId val="{0000000E-FD27-404C-AD6E-A6E80B0ABCFE}"/>
            </c:ext>
          </c:extLst>
        </c:ser>
        <c:ser>
          <c:idx val="3"/>
          <c:order val="3"/>
          <c:tx>
            <c:strRef>
              <c:f>'Figure 1'!$J$41</c:f>
              <c:strCache>
                <c:ptCount val="1"/>
                <c:pt idx="0">
                  <c:v>Hispanic</c:v>
                </c:pt>
              </c:strCache>
            </c:strRef>
          </c:tx>
          <c:spPr>
            <a:solidFill>
              <a:schemeClr val="accent4"/>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1'!$J$42:$J$43</c:f>
              <c:numCache>
                <c:formatCode>General</c:formatCode>
                <c:ptCount val="2"/>
                <c:pt idx="0">
                  <c:v>28.84</c:v>
                </c:pt>
                <c:pt idx="1">
                  <c:v>29.75</c:v>
                </c:pt>
              </c:numCache>
            </c:numRef>
          </c:val>
          <c:extLst>
            <c:ext xmlns:c16="http://schemas.microsoft.com/office/drawing/2014/chart" uri="{C3380CC4-5D6E-409C-BE32-E72D297353CC}">
              <c16:uniqueId val="{0000000F-FD27-404C-AD6E-A6E80B0ABCFE}"/>
            </c:ext>
          </c:extLst>
        </c:ser>
        <c:ser>
          <c:idx val="4"/>
          <c:order val="4"/>
          <c:tx>
            <c:strRef>
              <c:f>'Figure 1'!$K$41</c:f>
              <c:strCache>
                <c:ptCount val="1"/>
                <c:pt idx="0">
                  <c:v>Non-Hispanic White</c:v>
                </c:pt>
              </c:strCache>
            </c:strRef>
          </c:tx>
          <c:spPr>
            <a:solidFill>
              <a:schemeClr val="accent5"/>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1'!$K$42:$K$43</c:f>
              <c:numCache>
                <c:formatCode>General</c:formatCode>
                <c:ptCount val="2"/>
                <c:pt idx="0">
                  <c:v>36.65</c:v>
                </c:pt>
                <c:pt idx="1">
                  <c:v>36.130000000000003</c:v>
                </c:pt>
              </c:numCache>
            </c:numRef>
          </c:val>
          <c:extLst>
            <c:ext xmlns:c16="http://schemas.microsoft.com/office/drawing/2014/chart" uri="{C3380CC4-5D6E-409C-BE32-E72D297353CC}">
              <c16:uniqueId val="{00000010-FD27-404C-AD6E-A6E80B0ABCFE}"/>
            </c:ext>
          </c:extLst>
        </c:ser>
        <c:ser>
          <c:idx val="5"/>
          <c:order val="5"/>
          <c:tx>
            <c:strRef>
              <c:f>'Figure 1'!$L$41</c:f>
              <c:strCache>
                <c:ptCount val="1"/>
                <c:pt idx="0">
                  <c:v>Other Race / Ethnicity</c:v>
                </c:pt>
              </c:strCache>
            </c:strRef>
          </c:tx>
          <c:spPr>
            <a:solidFill>
              <a:schemeClr val="accent6"/>
            </a:solidFill>
            <a:ln>
              <a:noFill/>
            </a:ln>
            <a:effectLst/>
          </c:spPr>
          <c:invertIfNegative val="0"/>
          <c:dLbls>
            <c:dLbl>
              <c:idx val="0"/>
              <c:layout>
                <c:manualLayout>
                  <c:x val="0"/>
                  <c:y val="7.93650793650793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FD27-404C-AD6E-A6E80B0ABCFE}"/>
                </c:ext>
              </c:extLst>
            </c:dLbl>
            <c:dLbl>
              <c:idx val="1"/>
              <c:layout>
                <c:manualLayout>
                  <c:x val="2.13675213675198E-3"/>
                  <c:y val="-0.103174603174603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FD27-404C-AD6E-A6E80B0ABCF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1'!$L$42:$L$43</c:f>
              <c:numCache>
                <c:formatCode>General</c:formatCode>
                <c:ptCount val="2"/>
                <c:pt idx="0">
                  <c:v>1.36</c:v>
                </c:pt>
                <c:pt idx="1">
                  <c:v>1.42</c:v>
                </c:pt>
              </c:numCache>
            </c:numRef>
          </c:val>
          <c:extLst>
            <c:ext xmlns:c16="http://schemas.microsoft.com/office/drawing/2014/chart" uri="{C3380CC4-5D6E-409C-BE32-E72D297353CC}">
              <c16:uniqueId val="{00000011-FD27-404C-AD6E-A6E80B0ABCFE}"/>
            </c:ext>
          </c:extLst>
        </c:ser>
        <c:ser>
          <c:idx val="6"/>
          <c:order val="6"/>
          <c:tx>
            <c:strRef>
              <c:f>'Figure 1'!$M$41</c:f>
              <c:strCache>
                <c:ptCount val="1"/>
                <c:pt idx="0">
                  <c:v>Unknown Race / Ethnicity</c:v>
                </c:pt>
              </c:strCache>
            </c:strRef>
          </c:tx>
          <c:spPr>
            <a:solidFill>
              <a:schemeClr val="accent1">
                <a:lumMod val="60000"/>
              </a:schemeClr>
            </a:solidFill>
            <a:ln>
              <a:noFill/>
            </a:ln>
            <a:effectLst/>
          </c:spPr>
          <c:invertIfNegative val="0"/>
          <c:dLbls>
            <c:dLbl>
              <c:idx val="0"/>
              <c:layout>
                <c:manualLayout>
                  <c:x val="2.564102564102564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FD27-404C-AD6E-A6E80B0ABCFE}"/>
                </c:ext>
              </c:extLst>
            </c:dLbl>
            <c:dLbl>
              <c:idx val="1"/>
              <c:layout>
                <c:manualLayout>
                  <c:x val="2.5641025641025484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FD27-404C-AD6E-A6E80B0ABCF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1'!$M$42:$M$43</c:f>
              <c:numCache>
                <c:formatCode>General</c:formatCode>
                <c:ptCount val="2"/>
                <c:pt idx="0">
                  <c:v>2.4</c:v>
                </c:pt>
                <c:pt idx="1">
                  <c:v>2.39</c:v>
                </c:pt>
              </c:numCache>
            </c:numRef>
          </c:val>
          <c:extLst>
            <c:ext xmlns:c16="http://schemas.microsoft.com/office/drawing/2014/chart" uri="{C3380CC4-5D6E-409C-BE32-E72D297353CC}">
              <c16:uniqueId val="{00000012-FD27-404C-AD6E-A6E80B0ABCFE}"/>
            </c:ext>
          </c:extLst>
        </c:ser>
        <c:dLbls>
          <c:showLegendKey val="0"/>
          <c:showVal val="1"/>
          <c:showCatName val="0"/>
          <c:showSerName val="0"/>
          <c:showPercent val="0"/>
          <c:showBubbleSize val="0"/>
        </c:dLbls>
        <c:gapWidth val="50"/>
        <c:overlap val="100"/>
        <c:axId val="849787160"/>
        <c:axId val="849787880"/>
      </c:barChart>
      <c:catAx>
        <c:axId val="849787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849787880"/>
        <c:crosses val="autoZero"/>
        <c:auto val="1"/>
        <c:lblAlgn val="ctr"/>
        <c:lblOffset val="100"/>
        <c:noMultiLvlLbl val="0"/>
      </c:catAx>
      <c:valAx>
        <c:axId val="849787880"/>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849787160"/>
        <c:crosses val="autoZero"/>
        <c:crossBetween val="between"/>
      </c:valAx>
      <c:spPr>
        <a:noFill/>
        <a:ln>
          <a:noFill/>
        </a:ln>
        <a:effectLst/>
      </c:spPr>
    </c:plotArea>
    <c:legend>
      <c:legendPos val="b"/>
      <c:layout>
        <c:manualLayout>
          <c:xMode val="edge"/>
          <c:yMode val="edge"/>
          <c:x val="7.3758117288979672E-2"/>
          <c:y val="0.55154734269066974"/>
          <c:w val="0.85048036116484216"/>
          <c:h val="0.3996417974695220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0"/>
    <c:dispBlanksAs val="gap"/>
    <c:showDLblsOverMax val="0"/>
  </c:chart>
  <c:spPr>
    <a:solidFill>
      <a:schemeClr val="bg1"/>
    </a:solidFill>
    <a:ln w="9525" cap="flat" cmpd="sng" algn="ctr">
      <a:solidFill>
        <a:sysClr val="windowText" lastClr="000000"/>
      </a:solidFill>
      <a:round/>
    </a:ln>
    <a:effectLst/>
  </c:spPr>
  <c:txPr>
    <a:bodyPr/>
    <a:lstStyle/>
    <a:p>
      <a:pPr>
        <a:defRPr sz="900">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'Figure 1'!$B$41</c:f>
              <c:strCache>
                <c:ptCount val="1"/>
                <c:pt idx="0">
                  <c:v>&lt;65</c:v>
                </c:pt>
              </c:strCache>
            </c:strRef>
          </c:tx>
          <c:spPr>
            <a:solidFill>
              <a:schemeClr val="accent4"/>
            </a:solidFill>
            <a:ln>
              <a:noFill/>
            </a:ln>
            <a:effectLst/>
          </c:spPr>
          <c:invertIfNegative val="0"/>
          <c:dLbls>
            <c:numFmt formatCode="#,##0.0" sourceLinked="0"/>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1'!$B$42:$B$43</c:f>
              <c:numCache>
                <c:formatCode>General</c:formatCode>
                <c:ptCount val="2"/>
                <c:pt idx="0">
                  <c:v>30.21</c:v>
                </c:pt>
                <c:pt idx="1">
                  <c:v>29.57</c:v>
                </c:pt>
              </c:numCache>
            </c:numRef>
          </c:val>
          <c:extLst>
            <c:ext xmlns:c16="http://schemas.microsoft.com/office/drawing/2014/chart" uri="{C3380CC4-5D6E-409C-BE32-E72D297353CC}">
              <c16:uniqueId val="{00000000-1853-4DEB-BF11-604E5BBB0F3F}"/>
            </c:ext>
          </c:extLst>
        </c:ser>
        <c:ser>
          <c:idx val="1"/>
          <c:order val="1"/>
          <c:tx>
            <c:strRef>
              <c:f>'Figure 1'!$C$41</c:f>
              <c:strCache>
                <c:ptCount val="1"/>
                <c:pt idx="0">
                  <c:v>65–79</c:v>
                </c:pt>
              </c:strCache>
            </c:strRef>
          </c:tx>
          <c:spPr>
            <a:solidFill>
              <a:schemeClr val="accent5"/>
            </a:solidFill>
            <a:ln>
              <a:noFill/>
            </a:ln>
            <a:effectLst/>
          </c:spPr>
          <c:invertIfNegative val="0"/>
          <c:dLbls>
            <c:numFmt formatCode="#,##0.0" sourceLinked="0"/>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1'!$C$42:$C$43</c:f>
              <c:numCache>
                <c:formatCode>General</c:formatCode>
                <c:ptCount val="2"/>
                <c:pt idx="0">
                  <c:v>48.31</c:v>
                </c:pt>
                <c:pt idx="1">
                  <c:v>48.57</c:v>
                </c:pt>
              </c:numCache>
            </c:numRef>
          </c:val>
          <c:extLst>
            <c:ext xmlns:c16="http://schemas.microsoft.com/office/drawing/2014/chart" uri="{C3380CC4-5D6E-409C-BE32-E72D297353CC}">
              <c16:uniqueId val="{00000001-1853-4DEB-BF11-604E5BBB0F3F}"/>
            </c:ext>
          </c:extLst>
        </c:ser>
        <c:ser>
          <c:idx val="2"/>
          <c:order val="2"/>
          <c:tx>
            <c:strRef>
              <c:f>'Figure 1'!$D$41</c:f>
              <c:strCache>
                <c:ptCount val="1"/>
                <c:pt idx="0">
                  <c:v>80+</c:v>
                </c:pt>
              </c:strCache>
            </c:strRef>
          </c:tx>
          <c:spPr>
            <a:solidFill>
              <a:schemeClr val="accent6"/>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1'!$D$42:$D$43</c:f>
              <c:numCache>
                <c:formatCode>General</c:formatCode>
                <c:ptCount val="2"/>
                <c:pt idx="0">
                  <c:v>21.48</c:v>
                </c:pt>
                <c:pt idx="1">
                  <c:v>21.86</c:v>
                </c:pt>
              </c:numCache>
            </c:numRef>
          </c:val>
          <c:extLst>
            <c:ext xmlns:c16="http://schemas.microsoft.com/office/drawing/2014/chart" uri="{C3380CC4-5D6E-409C-BE32-E72D297353CC}">
              <c16:uniqueId val="{00000007-1853-4DEB-BF11-604E5BBB0F3F}"/>
            </c:ext>
          </c:extLst>
        </c:ser>
        <c:dLbls>
          <c:dLblPos val="ctr"/>
          <c:showLegendKey val="0"/>
          <c:showVal val="1"/>
          <c:showCatName val="0"/>
          <c:showSerName val="0"/>
          <c:showPercent val="0"/>
          <c:showBubbleSize val="0"/>
        </c:dLbls>
        <c:gapWidth val="50"/>
        <c:overlap val="100"/>
        <c:axId val="798266792"/>
        <c:axId val="798267152"/>
      </c:barChart>
      <c:catAx>
        <c:axId val="7982667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98267152"/>
        <c:crosses val="autoZero"/>
        <c:auto val="1"/>
        <c:lblAlgn val="ctr"/>
        <c:lblOffset val="100"/>
        <c:noMultiLvlLbl val="0"/>
      </c:catAx>
      <c:valAx>
        <c:axId val="798267152"/>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982667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0"/>
    <c:dispBlanksAs val="gap"/>
    <c:showDLblsOverMax val="0"/>
  </c:chart>
  <c:spPr>
    <a:solidFill>
      <a:schemeClr val="bg1"/>
    </a:solidFill>
    <a:ln w="9525" cap="flat" cmpd="sng" algn="ctr">
      <a:solidFill>
        <a:sysClr val="windowText" lastClr="000000"/>
      </a:solidFill>
      <a:round/>
    </a:ln>
    <a:effectLst/>
  </c:spPr>
  <c:txPr>
    <a:bodyPr/>
    <a:lstStyle/>
    <a:p>
      <a:pPr>
        <a:defRPr sz="900">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'Figure 1'!$N$41</c:f>
              <c:strCache>
                <c:ptCount val="1"/>
                <c:pt idx="0">
                  <c:v>Metro</c:v>
                </c:pt>
              </c:strCache>
            </c:strRef>
          </c:tx>
          <c:spPr>
            <a:solidFill>
              <a:schemeClr val="accent1"/>
            </a:solidFill>
            <a:ln>
              <a:noFill/>
            </a:ln>
            <a:effectLst/>
          </c:spPr>
          <c:invertIfNegative val="0"/>
          <c:dLbls>
            <c:numFmt formatCode="#,##0.0" sourceLinked="0"/>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1'!$N$42:$N$43</c:f>
              <c:numCache>
                <c:formatCode>General</c:formatCode>
                <c:ptCount val="2"/>
                <c:pt idx="0">
                  <c:v>90.31</c:v>
                </c:pt>
                <c:pt idx="1">
                  <c:v>90.33</c:v>
                </c:pt>
              </c:numCache>
            </c:numRef>
          </c:val>
          <c:extLst>
            <c:ext xmlns:c16="http://schemas.microsoft.com/office/drawing/2014/chart" uri="{C3380CC4-5D6E-409C-BE32-E72D297353CC}">
              <c16:uniqueId val="{00000000-9FC6-4D9A-A8C1-8AE652C4876E}"/>
            </c:ext>
          </c:extLst>
        </c:ser>
        <c:ser>
          <c:idx val="1"/>
          <c:order val="1"/>
          <c:tx>
            <c:strRef>
              <c:f>'Figure 1'!$O$41</c:f>
              <c:strCache>
                <c:ptCount val="1"/>
                <c:pt idx="0">
                  <c:v>Micro</c:v>
                </c:pt>
              </c:strCache>
            </c:strRef>
          </c:tx>
          <c:spPr>
            <a:solidFill>
              <a:schemeClr val="accent2"/>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1'!$O$42:$O$43</c:f>
              <c:numCache>
                <c:formatCode>General</c:formatCode>
                <c:ptCount val="2"/>
                <c:pt idx="0">
                  <c:v>6.51</c:v>
                </c:pt>
                <c:pt idx="1">
                  <c:v>6.46</c:v>
                </c:pt>
              </c:numCache>
            </c:numRef>
          </c:val>
          <c:extLst>
            <c:ext xmlns:c16="http://schemas.microsoft.com/office/drawing/2014/chart" uri="{C3380CC4-5D6E-409C-BE32-E72D297353CC}">
              <c16:uniqueId val="{00000005-9FC6-4D9A-A8C1-8AE652C4876E}"/>
            </c:ext>
          </c:extLst>
        </c:ser>
        <c:ser>
          <c:idx val="2"/>
          <c:order val="2"/>
          <c:tx>
            <c:strRef>
              <c:f>'Figure 1'!$P$41</c:f>
              <c:strCache>
                <c:ptCount val="1"/>
                <c:pt idx="0">
                  <c:v>Rural</c:v>
                </c:pt>
              </c:strCache>
            </c:strRef>
          </c:tx>
          <c:spPr>
            <a:solidFill>
              <a:schemeClr val="accent3"/>
            </a:solidFill>
            <a:ln>
              <a:noFill/>
            </a:ln>
            <a:effectLst/>
          </c:spPr>
          <c:invertIfNegative val="0"/>
          <c:dLbls>
            <c:dLbl>
              <c:idx val="0"/>
              <c:layout>
                <c:manualLayout>
                  <c:x val="2.9914529914529916E-2"/>
                  <c:y val="0"/>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FC6-4D9A-A8C1-8AE652C4876E}"/>
                </c:ext>
              </c:extLst>
            </c:dLbl>
            <c:dLbl>
              <c:idx val="1"/>
              <c:layout>
                <c:manualLayout>
                  <c:x val="2.9914529914529916E-2"/>
                  <c:y val="-2.5462668816039986E-17"/>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FC6-4D9A-A8C1-8AE652C4876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1'!$P$42:$P$43</c:f>
              <c:numCache>
                <c:formatCode>General</c:formatCode>
                <c:ptCount val="2"/>
                <c:pt idx="0">
                  <c:v>3.19</c:v>
                </c:pt>
                <c:pt idx="1">
                  <c:v>3.2</c:v>
                </c:pt>
              </c:numCache>
            </c:numRef>
          </c:val>
          <c:extLst>
            <c:ext xmlns:c16="http://schemas.microsoft.com/office/drawing/2014/chart" uri="{C3380CC4-5D6E-409C-BE32-E72D297353CC}">
              <c16:uniqueId val="{00000006-9FC6-4D9A-A8C1-8AE652C4876E}"/>
            </c:ext>
          </c:extLst>
        </c:ser>
        <c:dLbls>
          <c:dLblPos val="ctr"/>
          <c:showLegendKey val="0"/>
          <c:showVal val="1"/>
          <c:showCatName val="0"/>
          <c:showSerName val="0"/>
          <c:showPercent val="0"/>
          <c:showBubbleSize val="0"/>
        </c:dLbls>
        <c:gapWidth val="50"/>
        <c:overlap val="100"/>
        <c:axId val="796094200"/>
        <c:axId val="796090960"/>
      </c:barChart>
      <c:catAx>
        <c:axId val="796094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96090960"/>
        <c:crosses val="autoZero"/>
        <c:auto val="1"/>
        <c:lblAlgn val="ctr"/>
        <c:lblOffset val="100"/>
        <c:noMultiLvlLbl val="0"/>
      </c:catAx>
      <c:valAx>
        <c:axId val="796090960"/>
        <c:scaling>
          <c:orientation val="minMax"/>
          <c:max val="100"/>
          <c:min val="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960942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0"/>
    <c:dispBlanksAs val="gap"/>
    <c:showDLblsOverMax val="0"/>
  </c:chart>
  <c:spPr>
    <a:solidFill>
      <a:schemeClr val="bg1"/>
    </a:solidFill>
    <a:ln w="9525" cap="flat" cmpd="sng" algn="ctr">
      <a:solidFill>
        <a:sysClr val="windowText" lastClr="000000"/>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'Figure 1'!$Q$41</c:f>
              <c:strCache>
                <c:ptCount val="1"/>
                <c:pt idx="0">
                  <c:v>Aged</c:v>
                </c:pt>
              </c:strCache>
            </c:strRef>
          </c:tx>
          <c:spPr>
            <a:solidFill>
              <a:schemeClr val="accent1"/>
            </a:solidFill>
            <a:ln>
              <a:noFill/>
            </a:ln>
            <a:effectLst/>
          </c:spPr>
          <c:invertIfNegative val="0"/>
          <c:dLbls>
            <c:numFmt formatCode="#,##0.0" sourceLinked="0"/>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1'!$Q$42:$Q$43</c:f>
              <c:numCache>
                <c:formatCode>General</c:formatCode>
                <c:ptCount val="2"/>
                <c:pt idx="0">
                  <c:v>55.73</c:v>
                </c:pt>
                <c:pt idx="1">
                  <c:v>56.22</c:v>
                </c:pt>
              </c:numCache>
            </c:numRef>
          </c:val>
          <c:extLst>
            <c:ext xmlns:c16="http://schemas.microsoft.com/office/drawing/2014/chart" uri="{C3380CC4-5D6E-409C-BE32-E72D297353CC}">
              <c16:uniqueId val="{00000000-0DD2-4A41-AC8A-0804B5293653}"/>
            </c:ext>
          </c:extLst>
        </c:ser>
        <c:ser>
          <c:idx val="1"/>
          <c:order val="1"/>
          <c:tx>
            <c:strRef>
              <c:f>'Figure 1'!$R$41</c:f>
              <c:strCache>
                <c:ptCount val="1"/>
                <c:pt idx="0">
                  <c:v>Disability</c:v>
                </c:pt>
              </c:strCache>
            </c:strRef>
          </c:tx>
          <c:spPr>
            <a:solidFill>
              <a:schemeClr val="accent2"/>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1'!$R$42:$R$43</c:f>
              <c:numCache>
                <c:formatCode>General</c:formatCode>
                <c:ptCount val="2"/>
                <c:pt idx="0">
                  <c:v>42.56</c:v>
                </c:pt>
                <c:pt idx="1">
                  <c:v>42.18</c:v>
                </c:pt>
              </c:numCache>
            </c:numRef>
          </c:val>
          <c:extLst>
            <c:ext xmlns:c16="http://schemas.microsoft.com/office/drawing/2014/chart" uri="{C3380CC4-5D6E-409C-BE32-E72D297353CC}">
              <c16:uniqueId val="{00000008-0DD2-4A41-AC8A-0804B5293653}"/>
            </c:ext>
          </c:extLst>
        </c:ser>
        <c:ser>
          <c:idx val="2"/>
          <c:order val="2"/>
          <c:tx>
            <c:strRef>
              <c:f>'Figure 1'!$S$41</c:f>
              <c:strCache>
                <c:ptCount val="1"/>
                <c:pt idx="0">
                  <c:v>End-Stage Renal Disease (ESRD)</c:v>
                </c:pt>
              </c:strCache>
            </c:strRef>
          </c:tx>
          <c:spPr>
            <a:solidFill>
              <a:schemeClr val="accent3"/>
            </a:solidFill>
            <a:ln>
              <a:noFill/>
            </a:ln>
            <a:effectLst/>
          </c:spPr>
          <c:invertIfNegative val="0"/>
          <c:dLbls>
            <c:dLbl>
              <c:idx val="0"/>
              <c:layout>
                <c:manualLayout>
                  <c:x val="-2.7777777777777776E-2"/>
                  <c:y val="0.16666666666666666"/>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0DD2-4A41-AC8A-0804B5293653}"/>
                </c:ext>
              </c:extLst>
            </c:dLbl>
            <c:dLbl>
              <c:idx val="1"/>
              <c:layout>
                <c:manualLayout>
                  <c:x val="-2.564102564102564E-2"/>
                  <c:y val="-0.1333333333333333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0DD2-4A41-AC8A-0804B529365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1'!$S$42:$S$43</c:f>
              <c:numCache>
                <c:formatCode>General</c:formatCode>
                <c:ptCount val="2"/>
                <c:pt idx="0">
                  <c:v>1.17</c:v>
                </c:pt>
                <c:pt idx="1">
                  <c:v>1.1100000000000001</c:v>
                </c:pt>
              </c:numCache>
            </c:numRef>
          </c:val>
          <c:extLst>
            <c:ext xmlns:c16="http://schemas.microsoft.com/office/drawing/2014/chart" uri="{C3380CC4-5D6E-409C-BE32-E72D297353CC}">
              <c16:uniqueId val="{00000009-0DD2-4A41-AC8A-0804B5293653}"/>
            </c:ext>
          </c:extLst>
        </c:ser>
        <c:ser>
          <c:idx val="3"/>
          <c:order val="3"/>
          <c:tx>
            <c:strRef>
              <c:f>'Figure 1'!$T$41</c:f>
              <c:strCache>
                <c:ptCount val="1"/>
                <c:pt idx="0">
                  <c:v>Both Disability and ESRD</c:v>
                </c:pt>
              </c:strCache>
            </c:strRef>
          </c:tx>
          <c:spPr>
            <a:solidFill>
              <a:schemeClr val="accent4"/>
            </a:solidFill>
            <a:ln>
              <a:noFill/>
            </a:ln>
            <a:effectLst/>
          </c:spPr>
          <c:invertIfNegative val="0"/>
          <c:dLbls>
            <c:dLbl>
              <c:idx val="0"/>
              <c:layout>
                <c:manualLayout>
                  <c:x val="1.9230769230769076E-2"/>
                  <c:y val="1.111111111111105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0DD2-4A41-AC8A-0804B5293653}"/>
                </c:ext>
              </c:extLst>
            </c:dLbl>
            <c:dLbl>
              <c:idx val="1"/>
              <c:layout>
                <c:manualLayout>
                  <c:x val="1.9230769230769232E-2"/>
                  <c:y val="0"/>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DD2-4A41-AC8A-0804B529365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1'!$A$42:$A$43</c:f>
              <c:strCache>
                <c:ptCount val="2"/>
                <c:pt idx="0">
                  <c:v>Enrollees with Any E&amp;M Utilization</c:v>
                </c:pt>
                <c:pt idx="1">
                  <c:v>All Enrollees</c:v>
                </c:pt>
              </c:strCache>
            </c:strRef>
          </c:cat>
          <c:val>
            <c:numRef>
              <c:f>'Figure 1'!$T$42:$T$43</c:f>
              <c:numCache>
                <c:formatCode>General</c:formatCode>
                <c:ptCount val="2"/>
                <c:pt idx="0">
                  <c:v>0.54</c:v>
                </c:pt>
                <c:pt idx="1">
                  <c:v>0.49</c:v>
                </c:pt>
              </c:numCache>
            </c:numRef>
          </c:val>
          <c:extLst>
            <c:ext xmlns:c16="http://schemas.microsoft.com/office/drawing/2014/chart" uri="{C3380CC4-5D6E-409C-BE32-E72D297353CC}">
              <c16:uniqueId val="{0000000A-0DD2-4A41-AC8A-0804B5293653}"/>
            </c:ext>
          </c:extLst>
        </c:ser>
        <c:dLbls>
          <c:dLblPos val="ctr"/>
          <c:showLegendKey val="0"/>
          <c:showVal val="1"/>
          <c:showCatName val="0"/>
          <c:showSerName val="0"/>
          <c:showPercent val="0"/>
          <c:showBubbleSize val="0"/>
        </c:dLbls>
        <c:gapWidth val="50"/>
        <c:overlap val="100"/>
        <c:axId val="858364904"/>
        <c:axId val="858365264"/>
      </c:barChart>
      <c:catAx>
        <c:axId val="8583649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858365264"/>
        <c:crosses val="autoZero"/>
        <c:auto val="1"/>
        <c:lblAlgn val="ctr"/>
        <c:lblOffset val="100"/>
        <c:noMultiLvlLbl val="0"/>
      </c:catAx>
      <c:valAx>
        <c:axId val="858365264"/>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858364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12628</xdr:rowOff>
    </xdr:from>
    <xdr:to>
      <xdr:col>9</xdr:col>
      <xdr:colOff>457200</xdr:colOff>
      <xdr:row>14</xdr:row>
      <xdr:rowOff>42446</xdr:rowOff>
    </xdr:to>
    <xdr:graphicFrame macro="">
      <xdr:nvGraphicFramePr>
        <xdr:cNvPr id="2" name="Chart 1">
          <a:extLst>
            <a:ext uri="{FF2B5EF4-FFF2-40B4-BE49-F238E27FC236}">
              <a16:creationId xmlns:a16="http://schemas.microsoft.com/office/drawing/2014/main" id="{6C3CE5DE-D6AD-4556-BAA0-9A423F1401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14</xdr:row>
      <xdr:rowOff>32718</xdr:rowOff>
    </xdr:from>
    <xdr:to>
      <xdr:col>9</xdr:col>
      <xdr:colOff>457200</xdr:colOff>
      <xdr:row>22</xdr:row>
      <xdr:rowOff>148674</xdr:rowOff>
    </xdr:to>
    <xdr:graphicFrame macro="">
      <xdr:nvGraphicFramePr>
        <xdr:cNvPr id="8" name="Chart 2">
          <a:extLst>
            <a:ext uri="{FF2B5EF4-FFF2-40B4-BE49-F238E27FC236}">
              <a16:creationId xmlns:a16="http://schemas.microsoft.com/office/drawing/2014/main" id="{C3B9FFEE-BC23-49E6-BFDD-96BB5BD99B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1237</xdr:colOff>
      <xdr:row>1</xdr:row>
      <xdr:rowOff>180146</xdr:rowOff>
    </xdr:from>
    <xdr:to>
      <xdr:col>9</xdr:col>
      <xdr:colOff>458437</xdr:colOff>
      <xdr:row>8</xdr:row>
      <xdr:rowOff>24433</xdr:rowOff>
    </xdr:to>
    <xdr:graphicFrame macro="">
      <xdr:nvGraphicFramePr>
        <xdr:cNvPr id="4" name="Chart 3">
          <a:extLst>
            <a:ext uri="{FF2B5EF4-FFF2-40B4-BE49-F238E27FC236}">
              <a16:creationId xmlns:a16="http://schemas.microsoft.com/office/drawing/2014/main" id="{6C1DEE6B-03AA-46FB-9913-1CF36AB367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22</xdr:row>
      <xdr:rowOff>148878</xdr:rowOff>
    </xdr:from>
    <xdr:to>
      <xdr:col>9</xdr:col>
      <xdr:colOff>457200</xdr:colOff>
      <xdr:row>28</xdr:row>
      <xdr:rowOff>178696</xdr:rowOff>
    </xdr:to>
    <xdr:graphicFrame macro="">
      <xdr:nvGraphicFramePr>
        <xdr:cNvPr id="5" name="Chart 4">
          <a:extLst>
            <a:ext uri="{FF2B5EF4-FFF2-40B4-BE49-F238E27FC236}">
              <a16:creationId xmlns:a16="http://schemas.microsoft.com/office/drawing/2014/main" id="{D1FD776E-A119-4FE0-91F8-9F0B4B4F03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28</xdr:row>
      <xdr:rowOff>183461</xdr:rowOff>
    </xdr:from>
    <xdr:to>
      <xdr:col>9</xdr:col>
      <xdr:colOff>457200</xdr:colOff>
      <xdr:row>35</xdr:row>
      <xdr:rowOff>27748</xdr:rowOff>
    </xdr:to>
    <xdr:graphicFrame macro="">
      <xdr:nvGraphicFramePr>
        <xdr:cNvPr id="6" name="Chart 5">
          <a:extLst>
            <a:ext uri="{FF2B5EF4-FFF2-40B4-BE49-F238E27FC236}">
              <a16:creationId xmlns:a16="http://schemas.microsoft.com/office/drawing/2014/main" id="{DB084121-3DC6-4EFE-9426-00FDE8AABA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152477</xdr:colOff>
      <xdr:row>4</xdr:row>
      <xdr:rowOff>9524</xdr:rowOff>
    </xdr:from>
    <xdr:to>
      <xdr:col>12</xdr:col>
      <xdr:colOff>533399</xdr:colOff>
      <xdr:row>27</xdr:row>
      <xdr:rowOff>58101</xdr:rowOff>
    </xdr:to>
    <xdr:pic>
      <xdr:nvPicPr>
        <xdr:cNvPr id="11" name="Picture 10">
          <a:extLst>
            <a:ext uri="{FF2B5EF4-FFF2-40B4-BE49-F238E27FC236}">
              <a16:creationId xmlns:a16="http://schemas.microsoft.com/office/drawing/2014/main" id="{FB97E7DC-C9D9-4550-AF37-A13EF11EBF4E}"/>
            </a:ext>
          </a:extLst>
        </xdr:cNvPr>
        <xdr:cNvPicPr>
          <a:picLocks noChangeAspect="1"/>
        </xdr:cNvPicPr>
      </xdr:nvPicPr>
      <xdr:blipFill>
        <a:blip xmlns:r="http://schemas.openxmlformats.org/officeDocument/2006/relationships" r:embed="rId1"/>
        <a:stretch>
          <a:fillRect/>
        </a:stretch>
      </xdr:blipFill>
      <xdr:spPr>
        <a:xfrm>
          <a:off x="6605665" y="1347787"/>
          <a:ext cx="4348085" cy="4206240"/>
        </a:xfrm>
        <a:prstGeom prst="rect">
          <a:avLst/>
        </a:prstGeom>
        <a:ln>
          <a:solidFill>
            <a:sysClr val="windowText" lastClr="000000"/>
          </a:solidFill>
        </a:ln>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95477-D890-42DF-AFB7-814632B5CF06}">
  <sheetPr>
    <pageSetUpPr fitToPage="1"/>
  </sheetPr>
  <dimension ref="A1:XFB19"/>
  <sheetViews>
    <sheetView tabSelected="1" zoomScaleNormal="100" workbookViewId="0">
      <selection activeCell="A4" sqref="A4"/>
    </sheetView>
  </sheetViews>
  <sheetFormatPr defaultColWidth="0" defaultRowHeight="15" zeroHeight="1" x14ac:dyDescent="0.25"/>
  <cols>
    <col min="1" max="1" width="9.140625" style="23" customWidth="1"/>
    <col min="2" max="2" width="93.7109375" style="23" customWidth="1"/>
    <col min="3" max="16382" width="9.140625" style="23" hidden="1"/>
    <col min="16383" max="16383" width="0.140625" style="23" customWidth="1"/>
    <col min="16384" max="16384" width="0.42578125" style="23" customWidth="1"/>
  </cols>
  <sheetData>
    <row r="1" spans="1:2" s="26" customFormat="1" ht="18.75" x14ac:dyDescent="0.3">
      <c r="A1" s="144" t="s">
        <v>252</v>
      </c>
      <c r="B1" s="44"/>
    </row>
    <row r="2" spans="1:2" x14ac:dyDescent="0.25">
      <c r="A2" s="145" t="s">
        <v>253</v>
      </c>
      <c r="B2" s="35"/>
    </row>
    <row r="3" spans="1:2" x14ac:dyDescent="0.25">
      <c r="A3" s="28" t="s">
        <v>234</v>
      </c>
      <c r="B3" s="27"/>
    </row>
    <row r="4" spans="1:2" x14ac:dyDescent="0.25">
      <c r="A4" s="27"/>
      <c r="B4" s="27"/>
    </row>
    <row r="5" spans="1:2" ht="80.25" customHeight="1" x14ac:dyDescent="0.25">
      <c r="A5" s="146" t="s">
        <v>254</v>
      </c>
      <c r="B5" s="146"/>
    </row>
    <row r="6" spans="1:2" x14ac:dyDescent="0.25">
      <c r="A6" s="27"/>
      <c r="B6" s="27"/>
    </row>
    <row r="7" spans="1:2" x14ac:dyDescent="0.25">
      <c r="A7" s="121" t="s">
        <v>116</v>
      </c>
      <c r="B7" s="27"/>
    </row>
    <row r="8" spans="1:2" x14ac:dyDescent="0.25">
      <c r="A8" s="24" t="s">
        <v>119</v>
      </c>
      <c r="B8" s="25" t="s">
        <v>136</v>
      </c>
    </row>
    <row r="9" spans="1:2" ht="30" x14ac:dyDescent="0.25">
      <c r="A9" s="24" t="s">
        <v>117</v>
      </c>
      <c r="B9" s="25" t="s">
        <v>146</v>
      </c>
    </row>
    <row r="10" spans="1:2" ht="30" x14ac:dyDescent="0.25">
      <c r="A10" s="24" t="s">
        <v>118</v>
      </c>
      <c r="B10" s="25" t="s">
        <v>137</v>
      </c>
    </row>
    <row r="11" spans="1:2" x14ac:dyDescent="0.25">
      <c r="A11" s="24" t="s">
        <v>120</v>
      </c>
      <c r="B11" s="25" t="s">
        <v>145</v>
      </c>
    </row>
    <row r="12" spans="1:2" x14ac:dyDescent="0.25">
      <c r="A12" s="29" t="s">
        <v>123</v>
      </c>
      <c r="B12" s="27" t="s">
        <v>138</v>
      </c>
    </row>
    <row r="13" spans="1:2" x14ac:dyDescent="0.25">
      <c r="A13" s="29" t="s">
        <v>125</v>
      </c>
      <c r="B13" s="27" t="s">
        <v>139</v>
      </c>
    </row>
    <row r="14" spans="1:2" x14ac:dyDescent="0.25">
      <c r="A14" s="29" t="s">
        <v>127</v>
      </c>
      <c r="B14" s="27" t="s">
        <v>140</v>
      </c>
    </row>
    <row r="15" spans="1:2" x14ac:dyDescent="0.25">
      <c r="A15" s="29" t="s">
        <v>128</v>
      </c>
      <c r="B15" s="27" t="s">
        <v>141</v>
      </c>
    </row>
    <row r="16" spans="1:2" x14ac:dyDescent="0.25">
      <c r="A16" s="29" t="s">
        <v>130</v>
      </c>
      <c r="B16" s="27" t="s">
        <v>144</v>
      </c>
    </row>
    <row r="17" spans="1:2" x14ac:dyDescent="0.25">
      <c r="A17" s="29" t="s">
        <v>132</v>
      </c>
      <c r="B17" s="27" t="s">
        <v>142</v>
      </c>
    </row>
    <row r="18" spans="1:2" x14ac:dyDescent="0.25">
      <c r="A18" s="29" t="s">
        <v>134</v>
      </c>
      <c r="B18" s="27" t="s">
        <v>143</v>
      </c>
    </row>
    <row r="19" spans="1:2" x14ac:dyDescent="0.25">
      <c r="A19" s="29" t="s">
        <v>135</v>
      </c>
      <c r="B19" s="27" t="s">
        <v>232</v>
      </c>
    </row>
  </sheetData>
  <mergeCells count="1">
    <mergeCell ref="A5:B5"/>
  </mergeCells>
  <hyperlinks>
    <hyperlink ref="A8" location="'Table 1'!A1" display="Table 1. " xr:uid="{7E33F758-CCC2-498E-A906-C333DF0DF0DB}"/>
    <hyperlink ref="A9" location="'Figure 1'!A1" display="Figure 1" xr:uid="{95244B1C-1740-4B17-836A-ABC2E450C296}"/>
    <hyperlink ref="A10" location="'Table 2'!A1" display="Table 2" xr:uid="{18F32DE4-063B-412F-8D7B-E9013AD849FA}"/>
    <hyperlink ref="A11" location="'Table 3'!A1" display="Table 3" xr:uid="{6ECE83B1-45B2-48BA-AB2C-6FA7DE338EC2}"/>
    <hyperlink ref="A12" location="'Table 4'!A1" display="Table 4" xr:uid="{B0F2A7DD-75B2-40E8-8168-3B7C9E8E1D33}"/>
    <hyperlink ref="A13" location="'Table 5'!A1" display="Table 5" xr:uid="{6526788B-0A8C-426D-88E9-60BCFDF73F33}"/>
    <hyperlink ref="A14" location="'Table 6'!A1" display="Table 6" xr:uid="{B197C39E-89E5-4924-8E77-F084277CD0F0}"/>
    <hyperlink ref="A15" location="'Table 7'!A1" display="Table 7" xr:uid="{66112C77-95A4-41DB-AAAD-8FB48BF343A0}"/>
    <hyperlink ref="A16" location="'Table 8'!A1" display="Table 8" xr:uid="{20EC56E9-9C6F-4BAA-A797-3FD1B0313275}"/>
    <hyperlink ref="A17" location="'Table 9'!A1" display="Table 9" xr:uid="{108F89AB-8198-4536-96A5-B1B9316F8681}"/>
    <hyperlink ref="A18" location="'Table 10'!A1" display="Table 10" xr:uid="{D3015A4A-A8DD-4CB1-87D2-E63BAB6BC9C3}"/>
    <hyperlink ref="A19" location="'Table 11'!A1" display="Table 11" xr:uid="{56D8526E-61FF-476E-AD39-2C265A764218}"/>
  </hyperlinks>
  <pageMargins left="0.7" right="0.7" top="0.75" bottom="0.75" header="0.3" footer="0.3"/>
  <pageSetup scale="83" orientation="portrait" r:id="rId1"/>
  <colBreaks count="1" manualBreakCount="1">
    <brk id="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1C57B-ADEA-47D9-A8B8-45C702086968}">
  <sheetPr>
    <pageSetUpPr fitToPage="1"/>
  </sheetPr>
  <dimension ref="A1:H22"/>
  <sheetViews>
    <sheetView zoomScaleNormal="100" workbookViewId="0">
      <selection sqref="A1:G1"/>
    </sheetView>
  </sheetViews>
  <sheetFormatPr defaultColWidth="0" defaultRowHeight="15" zeroHeight="1" x14ac:dyDescent="0.25"/>
  <cols>
    <col min="1" max="1" width="56" customWidth="1"/>
    <col min="2" max="7" width="12.85546875" customWidth="1"/>
    <col min="8" max="8" width="9.140625" hidden="1" customWidth="1"/>
    <col min="9" max="16384" width="9" hidden="1"/>
  </cols>
  <sheetData>
    <row r="1" spans="1:8" s="45" customFormat="1" ht="21" customHeight="1" x14ac:dyDescent="0.3">
      <c r="A1" s="154" t="s">
        <v>152</v>
      </c>
      <c r="B1" s="154"/>
      <c r="C1" s="154"/>
      <c r="D1" s="154"/>
      <c r="E1" s="154"/>
      <c r="F1" s="154"/>
      <c r="G1" s="154"/>
    </row>
    <row r="2" spans="1:8" x14ac:dyDescent="0.25">
      <c r="A2" s="35"/>
      <c r="B2" s="35"/>
      <c r="C2" s="35"/>
      <c r="D2" s="35"/>
      <c r="E2" s="35"/>
      <c r="F2" s="35"/>
      <c r="G2" s="35"/>
    </row>
    <row r="3" spans="1:8" ht="45" customHeight="1" x14ac:dyDescent="0.25">
      <c r="A3" s="5"/>
      <c r="B3" s="157" t="s">
        <v>17</v>
      </c>
      <c r="C3" s="157"/>
      <c r="D3" s="156" t="s">
        <v>18</v>
      </c>
      <c r="E3" s="156"/>
      <c r="F3" s="157" t="s">
        <v>19</v>
      </c>
      <c r="G3" s="157"/>
    </row>
    <row r="4" spans="1:8" x14ac:dyDescent="0.25">
      <c r="A4" s="3"/>
      <c r="B4" s="126" t="s">
        <v>14</v>
      </c>
      <c r="C4" s="14" t="s">
        <v>20</v>
      </c>
      <c r="D4" s="126" t="s">
        <v>14</v>
      </c>
      <c r="E4" s="14" t="s">
        <v>20</v>
      </c>
      <c r="F4" s="6" t="s">
        <v>162</v>
      </c>
      <c r="G4" s="6" t="s">
        <v>21</v>
      </c>
    </row>
    <row r="5" spans="1:8" ht="17.25" x14ac:dyDescent="0.25">
      <c r="A5" s="82" t="s">
        <v>208</v>
      </c>
      <c r="B5" s="79">
        <v>867676</v>
      </c>
      <c r="C5" s="64">
        <f t="shared" ref="C5:C11" si="0">(B5/(SUM($B$5:$B$6)))*100</f>
        <v>20.563332883046215</v>
      </c>
      <c r="D5" s="83">
        <v>4377</v>
      </c>
      <c r="E5" s="66">
        <f t="shared" ref="E5:E11" si="1">(D5/(SUM($D$5:$D$6)))*100</f>
        <v>14.009089745231085</v>
      </c>
      <c r="F5" s="83">
        <v>3514</v>
      </c>
      <c r="G5" s="66">
        <f>(F5/D5)*100</f>
        <v>80.283299063285355</v>
      </c>
      <c r="H5" s="58"/>
    </row>
    <row r="6" spans="1:8" ht="17.25" customHeight="1" x14ac:dyDescent="0.25">
      <c r="A6" s="34" t="s">
        <v>209</v>
      </c>
      <c r="B6" s="80">
        <f>SUM(B7:B11)</f>
        <v>3351854</v>
      </c>
      <c r="C6" s="81">
        <f t="shared" si="0"/>
        <v>79.436667116953785</v>
      </c>
      <c r="D6" s="16">
        <v>26867</v>
      </c>
      <c r="E6" s="17">
        <f t="shared" si="1"/>
        <v>85.99091025476892</v>
      </c>
      <c r="F6" s="16">
        <v>17033</v>
      </c>
      <c r="G6" s="17">
        <f>(F6/D6)*100</f>
        <v>63.397476458108457</v>
      </c>
      <c r="H6" s="58"/>
    </row>
    <row r="7" spans="1:8" x14ac:dyDescent="0.25">
      <c r="A7" s="39" t="s">
        <v>210</v>
      </c>
      <c r="B7" s="80">
        <v>1794638</v>
      </c>
      <c r="C7" s="81">
        <f t="shared" si="0"/>
        <v>42.5317037679552</v>
      </c>
      <c r="D7" s="80">
        <v>6279</v>
      </c>
      <c r="E7" s="17">
        <f t="shared" si="1"/>
        <v>20.09665855844322</v>
      </c>
      <c r="F7" s="16">
        <v>2723</v>
      </c>
      <c r="G7" s="17">
        <v>43.366778149386846</v>
      </c>
      <c r="H7" s="15"/>
    </row>
    <row r="8" spans="1:8" ht="17.25" x14ac:dyDescent="0.25">
      <c r="A8" s="84" t="s">
        <v>211</v>
      </c>
      <c r="B8" s="67">
        <v>672150</v>
      </c>
      <c r="C8" s="81">
        <f t="shared" si="0"/>
        <v>15.929499257026256</v>
      </c>
      <c r="D8" s="67">
        <v>4427</v>
      </c>
      <c r="E8" s="17">
        <f t="shared" si="1"/>
        <v>14.169120471130455</v>
      </c>
      <c r="F8" s="68">
        <v>1753</v>
      </c>
      <c r="G8" s="17">
        <v>39.597921843234694</v>
      </c>
      <c r="H8" s="15"/>
    </row>
    <row r="9" spans="1:8" x14ac:dyDescent="0.25">
      <c r="A9" s="39" t="s">
        <v>212</v>
      </c>
      <c r="B9" s="67">
        <v>212009</v>
      </c>
      <c r="C9" s="81">
        <f t="shared" si="0"/>
        <v>5.0244695499261764</v>
      </c>
      <c r="D9" s="67">
        <v>1863</v>
      </c>
      <c r="E9" s="17">
        <f t="shared" si="1"/>
        <v>5.9627448470106259</v>
      </c>
      <c r="F9" s="68">
        <v>1062</v>
      </c>
      <c r="G9" s="17">
        <v>57.004830917874393</v>
      </c>
      <c r="H9" s="15"/>
    </row>
    <row r="10" spans="1:8" x14ac:dyDescent="0.25">
      <c r="A10" s="39" t="s">
        <v>213</v>
      </c>
      <c r="B10" s="67">
        <v>128957</v>
      </c>
      <c r="C10" s="81">
        <f t="shared" si="0"/>
        <v>3.0561934623050435</v>
      </c>
      <c r="D10" s="67">
        <v>1452</v>
      </c>
      <c r="E10" s="17">
        <f t="shared" si="1"/>
        <v>4.6472922801177825</v>
      </c>
      <c r="F10" s="68">
        <v>930</v>
      </c>
      <c r="G10" s="17">
        <v>64.049586776859499</v>
      </c>
      <c r="H10" s="15"/>
    </row>
    <row r="11" spans="1:8" x14ac:dyDescent="0.25">
      <c r="A11" s="40" t="s">
        <v>214</v>
      </c>
      <c r="B11" s="71">
        <v>544100</v>
      </c>
      <c r="C11" s="85">
        <f t="shared" si="0"/>
        <v>12.894801079741109</v>
      </c>
      <c r="D11" s="71">
        <v>12846</v>
      </c>
      <c r="E11" s="76">
        <f t="shared" si="1"/>
        <v>41.115094098066827</v>
      </c>
      <c r="F11" s="73">
        <v>10565</v>
      </c>
      <c r="G11" s="76">
        <v>82.243499922154768</v>
      </c>
      <c r="H11" s="15"/>
    </row>
    <row r="12" spans="1:8" x14ac:dyDescent="0.25">
      <c r="A12" s="39"/>
      <c r="B12" s="67"/>
      <c r="C12" s="81"/>
      <c r="D12" s="67"/>
      <c r="E12" s="17"/>
      <c r="F12" s="68"/>
      <c r="G12" s="17"/>
      <c r="H12" s="15"/>
    </row>
    <row r="13" spans="1:8" s="46" customFormat="1" ht="200.1" customHeight="1" x14ac:dyDescent="0.25">
      <c r="A13" s="147" t="s">
        <v>248</v>
      </c>
      <c r="B13" s="153"/>
      <c r="C13" s="153"/>
      <c r="D13" s="153"/>
      <c r="E13" s="153"/>
      <c r="F13" s="153"/>
      <c r="G13" s="153"/>
    </row>
    <row r="14" spans="1:8" x14ac:dyDescent="0.25">
      <c r="A14" s="127"/>
      <c r="B14" s="127"/>
      <c r="C14" s="127"/>
      <c r="D14" s="127"/>
      <c r="E14" s="127"/>
      <c r="F14" s="127"/>
      <c r="G14" s="127"/>
    </row>
    <row r="15" spans="1:8" x14ac:dyDescent="0.25">
      <c r="A15" s="158" t="s">
        <v>221</v>
      </c>
      <c r="B15" s="158"/>
      <c r="C15" s="158"/>
      <c r="D15" s="158"/>
      <c r="E15" s="158"/>
      <c r="F15" s="158"/>
      <c r="G15" s="158"/>
    </row>
    <row r="16" spans="1:8" hidden="1" x14ac:dyDescent="0.25">
      <c r="A16" s="131"/>
      <c r="B16" s="131"/>
      <c r="C16" s="131"/>
      <c r="D16" s="131"/>
      <c r="E16" s="131"/>
      <c r="F16" s="131"/>
      <c r="G16" s="131"/>
    </row>
    <row r="17" spans="1:7" hidden="1" x14ac:dyDescent="0.25">
      <c r="A17" s="131"/>
      <c r="B17" s="131"/>
      <c r="C17" s="131"/>
      <c r="D17" s="131"/>
      <c r="E17" s="131"/>
      <c r="F17" s="131"/>
      <c r="G17" s="131"/>
    </row>
    <row r="18" spans="1:7" hidden="1" x14ac:dyDescent="0.25">
      <c r="A18" s="131"/>
      <c r="B18" s="131"/>
      <c r="C18" s="131"/>
      <c r="D18" s="131"/>
      <c r="E18" s="131"/>
      <c r="F18" s="131"/>
      <c r="G18" s="131"/>
    </row>
    <row r="19" spans="1:7" hidden="1" x14ac:dyDescent="0.25">
      <c r="A19" s="131"/>
      <c r="B19" s="131"/>
      <c r="C19" s="131"/>
      <c r="D19" s="131"/>
      <c r="E19" s="131"/>
      <c r="F19" s="131"/>
      <c r="G19" s="131"/>
    </row>
    <row r="20" spans="1:7" hidden="1" x14ac:dyDescent="0.25">
      <c r="A20" s="131"/>
      <c r="B20" s="131"/>
      <c r="C20" s="131"/>
      <c r="D20" s="131"/>
      <c r="E20" s="131"/>
      <c r="F20" s="131"/>
      <c r="G20" s="131"/>
    </row>
    <row r="21" spans="1:7" hidden="1" x14ac:dyDescent="0.25">
      <c r="B21" s="58"/>
    </row>
    <row r="22" spans="1:7" hidden="1" x14ac:dyDescent="0.25">
      <c r="A22" s="35"/>
      <c r="B22" s="35"/>
      <c r="C22" s="35"/>
      <c r="D22" s="35"/>
      <c r="E22" s="35"/>
      <c r="F22" s="35"/>
      <c r="G22" s="35"/>
    </row>
  </sheetData>
  <mergeCells count="6">
    <mergeCell ref="B3:C3"/>
    <mergeCell ref="D3:E3"/>
    <mergeCell ref="F3:G3"/>
    <mergeCell ref="A1:G1"/>
    <mergeCell ref="A15:G15"/>
    <mergeCell ref="A13:G13"/>
  </mergeCells>
  <pageMargins left="0.7" right="0.7" top="0.75" bottom="0.75" header="0.3" footer="0.3"/>
  <pageSetup scale="71" orientation="landscape" r:id="rId1"/>
  <headerFooter>
    <oddFooter>&amp;L&amp;F&amp;C&amp;A&amp;RPage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C59C0-DF5A-4FA6-827D-AF7B3AD2AD48}">
  <dimension ref="A1:AG68"/>
  <sheetViews>
    <sheetView zoomScaleNormal="100" zoomScaleSheetLayoutView="40" workbookViewId="0">
      <pane xSplit="1" ySplit="6" topLeftCell="B7" activePane="bottomRight" state="frozen"/>
      <selection pane="topRight" activeCell="B1" sqref="B1"/>
      <selection pane="bottomLeft" activeCell="A7" sqref="A7"/>
      <selection pane="bottomRight" activeCell="B7" sqref="B7"/>
    </sheetView>
  </sheetViews>
  <sheetFormatPr defaultColWidth="0" defaultRowHeight="15" zeroHeight="1" x14ac:dyDescent="0.25"/>
  <cols>
    <col min="1" max="1" width="26.85546875" customWidth="1"/>
    <col min="2" max="2" width="15.28515625" bestFit="1" customWidth="1"/>
    <col min="3" max="5" width="13.85546875" customWidth="1"/>
    <col min="6" max="6" width="14.28515625" bestFit="1" customWidth="1"/>
    <col min="7" max="7" width="12.85546875" customWidth="1"/>
    <col min="8" max="8" width="11.5703125" bestFit="1" customWidth="1"/>
    <col min="9" max="9" width="11.85546875" bestFit="1" customWidth="1"/>
    <col min="10" max="10" width="14.28515625" bestFit="1" customWidth="1"/>
    <col min="11" max="11" width="13.42578125" customWidth="1"/>
    <col min="12" max="12" width="11.5703125" bestFit="1" customWidth="1"/>
    <col min="13" max="13" width="11.85546875" bestFit="1" customWidth="1"/>
    <col min="14" max="20" width="12.85546875" customWidth="1"/>
    <col min="21" max="21" width="12.5703125" customWidth="1"/>
    <col min="22" max="33" width="12.85546875" customWidth="1"/>
    <col min="34" max="16384" width="9" hidden="1"/>
  </cols>
  <sheetData>
    <row r="1" spans="1:33" s="44" customFormat="1" ht="18.75" x14ac:dyDescent="0.25">
      <c r="A1" s="43" t="s">
        <v>131</v>
      </c>
      <c r="B1" s="43"/>
      <c r="C1" s="43"/>
      <c r="D1" s="43"/>
      <c r="E1" s="43"/>
    </row>
    <row r="2" spans="1:33" s="35" customFormat="1" x14ac:dyDescent="0.25">
      <c r="A2" s="70"/>
      <c r="B2" s="70"/>
      <c r="C2" s="70"/>
      <c r="D2" s="70"/>
      <c r="E2" s="70"/>
      <c r="N2" s="70"/>
      <c r="O2" s="70"/>
      <c r="P2" s="70"/>
      <c r="Q2" s="70"/>
      <c r="R2" s="70"/>
      <c r="S2" s="70"/>
      <c r="T2" s="70"/>
      <c r="U2" s="70"/>
      <c r="V2" s="70"/>
      <c r="W2" s="70"/>
      <c r="X2" s="70"/>
      <c r="Y2" s="70"/>
      <c r="Z2" s="70"/>
      <c r="AA2" s="70"/>
      <c r="AB2" s="70"/>
      <c r="AC2" s="70"/>
      <c r="AD2" s="70"/>
      <c r="AE2" s="70"/>
      <c r="AF2" s="70"/>
      <c r="AG2" s="70"/>
    </row>
    <row r="3" spans="1:33" x14ac:dyDescent="0.25">
      <c r="B3" s="156" t="s">
        <v>219</v>
      </c>
      <c r="C3" s="156"/>
      <c r="D3" s="156"/>
      <c r="E3" s="156"/>
      <c r="F3" s="164" t="s">
        <v>43</v>
      </c>
      <c r="G3" s="156"/>
      <c r="H3" s="156"/>
      <c r="I3" s="163"/>
      <c r="J3" s="156" t="s">
        <v>202</v>
      </c>
      <c r="K3" s="156"/>
      <c r="L3" s="156"/>
      <c r="M3" s="163"/>
      <c r="N3" s="156" t="s">
        <v>42</v>
      </c>
      <c r="O3" s="156"/>
      <c r="P3" s="156"/>
      <c r="Q3" s="163"/>
      <c r="R3" s="164" t="s">
        <v>23</v>
      </c>
      <c r="S3" s="156"/>
      <c r="T3" s="156"/>
      <c r="U3" s="163"/>
      <c r="V3" s="164" t="s">
        <v>24</v>
      </c>
      <c r="W3" s="156"/>
      <c r="X3" s="156"/>
      <c r="Y3" s="163"/>
      <c r="Z3" s="156" t="s">
        <v>174</v>
      </c>
      <c r="AA3" s="156"/>
      <c r="AB3" s="156"/>
      <c r="AC3" s="163"/>
      <c r="AD3" s="164" t="s">
        <v>25</v>
      </c>
      <c r="AE3" s="156"/>
      <c r="AF3" s="156"/>
      <c r="AG3" s="163"/>
    </row>
    <row r="4" spans="1:33" ht="45" customHeight="1" x14ac:dyDescent="0.25">
      <c r="A4" s="161"/>
      <c r="B4" s="167" t="s">
        <v>26</v>
      </c>
      <c r="C4" s="167" t="s">
        <v>27</v>
      </c>
      <c r="D4" s="157" t="s">
        <v>28</v>
      </c>
      <c r="E4" s="170"/>
      <c r="F4" s="165" t="s">
        <v>26</v>
      </c>
      <c r="G4" s="167" t="s">
        <v>27</v>
      </c>
      <c r="H4" s="157" t="s">
        <v>28</v>
      </c>
      <c r="I4" s="169"/>
      <c r="J4" s="167" t="s">
        <v>26</v>
      </c>
      <c r="K4" s="167" t="s">
        <v>27</v>
      </c>
      <c r="L4" s="157" t="s">
        <v>28</v>
      </c>
      <c r="M4" s="170"/>
      <c r="N4" s="167" t="s">
        <v>26</v>
      </c>
      <c r="O4" s="167" t="s">
        <v>27</v>
      </c>
      <c r="P4" s="157" t="s">
        <v>28</v>
      </c>
      <c r="Q4" s="170"/>
      <c r="R4" s="167" t="s">
        <v>26</v>
      </c>
      <c r="S4" s="167" t="s">
        <v>27</v>
      </c>
      <c r="T4" s="157" t="s">
        <v>28</v>
      </c>
      <c r="U4" s="170"/>
      <c r="V4" s="165" t="s">
        <v>26</v>
      </c>
      <c r="W4" s="167" t="s">
        <v>27</v>
      </c>
      <c r="X4" s="157" t="s">
        <v>28</v>
      </c>
      <c r="Y4" s="169"/>
      <c r="Z4" s="167" t="s">
        <v>26</v>
      </c>
      <c r="AA4" s="167" t="s">
        <v>27</v>
      </c>
      <c r="AB4" s="157" t="s">
        <v>28</v>
      </c>
      <c r="AC4" s="170"/>
      <c r="AD4" s="165" t="s">
        <v>26</v>
      </c>
      <c r="AE4" s="167" t="s">
        <v>27</v>
      </c>
      <c r="AF4" s="157" t="s">
        <v>28</v>
      </c>
      <c r="AG4" s="169"/>
    </row>
    <row r="5" spans="1:33" x14ac:dyDescent="0.25">
      <c r="A5" s="162"/>
      <c r="B5" s="168"/>
      <c r="C5" s="168"/>
      <c r="D5" s="6" t="s">
        <v>162</v>
      </c>
      <c r="E5" s="21" t="s">
        <v>21</v>
      </c>
      <c r="F5" s="166"/>
      <c r="G5" s="168"/>
      <c r="H5" s="6" t="s">
        <v>162</v>
      </c>
      <c r="I5" s="21" t="s">
        <v>21</v>
      </c>
      <c r="J5" s="168"/>
      <c r="K5" s="168"/>
      <c r="L5" s="6" t="s">
        <v>162</v>
      </c>
      <c r="M5" s="21" t="s">
        <v>21</v>
      </c>
      <c r="N5" s="168"/>
      <c r="O5" s="168"/>
      <c r="P5" s="6" t="s">
        <v>162</v>
      </c>
      <c r="Q5" s="21" t="s">
        <v>21</v>
      </c>
      <c r="R5" s="168"/>
      <c r="S5" s="168"/>
      <c r="T5" s="6" t="s">
        <v>162</v>
      </c>
      <c r="U5" s="6" t="s">
        <v>21</v>
      </c>
      <c r="V5" s="166"/>
      <c r="W5" s="168"/>
      <c r="X5" s="6" t="s">
        <v>162</v>
      </c>
      <c r="Y5" s="21" t="s">
        <v>21</v>
      </c>
      <c r="Z5" s="168"/>
      <c r="AA5" s="168"/>
      <c r="AB5" s="6" t="s">
        <v>162</v>
      </c>
      <c r="AC5" s="6" t="s">
        <v>21</v>
      </c>
      <c r="AD5" s="166"/>
      <c r="AE5" s="168"/>
      <c r="AF5" s="6" t="s">
        <v>162</v>
      </c>
      <c r="AG5" s="21" t="s">
        <v>21</v>
      </c>
    </row>
    <row r="6" spans="1:33" x14ac:dyDescent="0.25">
      <c r="A6" s="86" t="s">
        <v>16</v>
      </c>
      <c r="B6" s="95">
        <f>SUM(B7:B64)</f>
        <v>11193706</v>
      </c>
      <c r="C6" s="95">
        <v>111330</v>
      </c>
      <c r="D6" s="95">
        <v>67228</v>
      </c>
      <c r="E6" s="97">
        <f t="shared" ref="E6:E64" si="0">(D6/C6)*100</f>
        <v>60.386239108955351</v>
      </c>
      <c r="F6" s="95">
        <v>2151228</v>
      </c>
      <c r="G6" s="95">
        <v>15264</v>
      </c>
      <c r="H6" s="95">
        <v>9736</v>
      </c>
      <c r="I6" s="96">
        <f t="shared" ref="I6:I64" si="1">(H6/G6)*100</f>
        <v>63.784067085953879</v>
      </c>
      <c r="J6" s="95">
        <v>1623487</v>
      </c>
      <c r="K6" s="95">
        <v>12438</v>
      </c>
      <c r="L6" s="95">
        <v>8124</v>
      </c>
      <c r="M6" s="96">
        <f t="shared" ref="M6:M64" si="2">(L6/K6)*100</f>
        <v>65.31596719729859</v>
      </c>
      <c r="N6" s="95">
        <v>512108</v>
      </c>
      <c r="O6" s="95">
        <v>2470</v>
      </c>
      <c r="P6" s="95">
        <v>1574</v>
      </c>
      <c r="Q6" s="96">
        <f>(P6/O6)*100</f>
        <v>63.724696356275302</v>
      </c>
      <c r="R6" s="95">
        <v>244487</v>
      </c>
      <c r="S6" s="95">
        <v>1480</v>
      </c>
      <c r="T6" s="95">
        <v>929</v>
      </c>
      <c r="U6" s="96">
        <f>(T6/S6)*100</f>
        <v>62.770270270270267</v>
      </c>
      <c r="V6" s="95">
        <v>192610</v>
      </c>
      <c r="W6" s="95">
        <v>2117</v>
      </c>
      <c r="X6" s="95">
        <v>1492</v>
      </c>
      <c r="Y6" s="96">
        <f t="shared" ref="Y6:Y37" si="3">(X6/W6)*100</f>
        <v>70.477090222012279</v>
      </c>
      <c r="Z6" s="95">
        <v>177626</v>
      </c>
      <c r="AA6" s="95">
        <v>1218</v>
      </c>
      <c r="AB6" s="95">
        <v>815</v>
      </c>
      <c r="AC6" s="96">
        <f>(AB6/AA6)*100</f>
        <v>66.912972085385874</v>
      </c>
      <c r="AD6" s="95">
        <v>175931</v>
      </c>
      <c r="AE6" s="95">
        <v>1157</v>
      </c>
      <c r="AF6" s="95">
        <v>900</v>
      </c>
      <c r="AG6" s="96">
        <f>(AF6/AE6)*100</f>
        <v>77.787381158167676</v>
      </c>
    </row>
    <row r="7" spans="1:33" x14ac:dyDescent="0.25">
      <c r="A7" s="87" t="s">
        <v>44</v>
      </c>
      <c r="B7" s="67">
        <v>3769201</v>
      </c>
      <c r="C7" s="67">
        <v>41849</v>
      </c>
      <c r="D7" s="67">
        <v>26067</v>
      </c>
      <c r="E7" s="88">
        <f t="shared" si="0"/>
        <v>62.288226719873826</v>
      </c>
      <c r="F7" s="67">
        <v>752647</v>
      </c>
      <c r="G7" s="67">
        <v>5981</v>
      </c>
      <c r="H7" s="67">
        <v>3809</v>
      </c>
      <c r="I7" s="89">
        <f t="shared" si="1"/>
        <v>63.68500250794181</v>
      </c>
      <c r="J7" s="90">
        <v>414546</v>
      </c>
      <c r="K7" s="67">
        <v>4250</v>
      </c>
      <c r="L7" s="67">
        <v>2970</v>
      </c>
      <c r="M7" s="89">
        <f t="shared" si="2"/>
        <v>69.882352941176478</v>
      </c>
      <c r="N7" s="67">
        <v>202385</v>
      </c>
      <c r="O7" s="67">
        <v>1077</v>
      </c>
      <c r="P7" s="67">
        <v>724</v>
      </c>
      <c r="Q7" s="89">
        <f t="shared" ref="Q7:Q38" si="4">(P7/O7)*100</f>
        <v>67.223769730733522</v>
      </c>
      <c r="R7" s="67">
        <v>89209</v>
      </c>
      <c r="S7" s="67">
        <v>671</v>
      </c>
      <c r="T7" s="67">
        <v>482</v>
      </c>
      <c r="U7" s="89">
        <f t="shared" ref="U7:U38" si="5">(T7/S7)*100</f>
        <v>71.833084947839041</v>
      </c>
      <c r="V7" s="67">
        <v>68317</v>
      </c>
      <c r="W7" s="67">
        <v>896</v>
      </c>
      <c r="X7" s="67">
        <v>652</v>
      </c>
      <c r="Y7" s="89">
        <f t="shared" si="3"/>
        <v>72.767857142857139</v>
      </c>
      <c r="Z7" s="67">
        <v>65671</v>
      </c>
      <c r="AA7" s="67">
        <v>555</v>
      </c>
      <c r="AB7" s="67">
        <v>397</v>
      </c>
      <c r="AC7" s="89">
        <f t="shared" ref="AC7:AC38" si="6">(AB7/AA7)*100</f>
        <v>71.531531531531527</v>
      </c>
      <c r="AD7" s="67">
        <v>72186</v>
      </c>
      <c r="AE7" s="67">
        <v>482</v>
      </c>
      <c r="AF7" s="67">
        <v>388</v>
      </c>
      <c r="AG7" s="89">
        <f t="shared" ref="AG7:AG38" si="7">(AF7/AE7)*100</f>
        <v>80.497925311203318</v>
      </c>
    </row>
    <row r="8" spans="1:33" x14ac:dyDescent="0.25">
      <c r="A8" s="87" t="s">
        <v>45</v>
      </c>
      <c r="B8" s="67">
        <v>855197</v>
      </c>
      <c r="C8" s="67">
        <v>18733</v>
      </c>
      <c r="D8" s="67">
        <v>11121</v>
      </c>
      <c r="E8" s="88">
        <f t="shared" si="0"/>
        <v>59.36582501467997</v>
      </c>
      <c r="F8" s="67">
        <v>210025</v>
      </c>
      <c r="G8" s="67">
        <v>2545</v>
      </c>
      <c r="H8" s="67">
        <v>1527</v>
      </c>
      <c r="I8" s="89">
        <f t="shared" si="1"/>
        <v>60</v>
      </c>
      <c r="J8" s="90">
        <v>128851</v>
      </c>
      <c r="K8" s="67">
        <v>1735</v>
      </c>
      <c r="L8" s="67">
        <v>1058</v>
      </c>
      <c r="M8" s="89">
        <f t="shared" si="2"/>
        <v>60.979827089337178</v>
      </c>
      <c r="N8" s="67">
        <v>48374</v>
      </c>
      <c r="O8" s="67">
        <v>551</v>
      </c>
      <c r="P8" s="67">
        <v>375</v>
      </c>
      <c r="Q8" s="89">
        <f t="shared" si="4"/>
        <v>68.058076225045369</v>
      </c>
      <c r="R8" s="67">
        <v>19497</v>
      </c>
      <c r="S8" s="67">
        <v>370</v>
      </c>
      <c r="T8" s="67">
        <v>277</v>
      </c>
      <c r="U8" s="89">
        <f t="shared" si="5"/>
        <v>74.86486486486487</v>
      </c>
      <c r="V8" s="67">
        <v>11696</v>
      </c>
      <c r="W8" s="67">
        <v>430</v>
      </c>
      <c r="X8" s="67">
        <v>311</v>
      </c>
      <c r="Y8" s="89">
        <f t="shared" si="3"/>
        <v>72.325581395348834</v>
      </c>
      <c r="Z8" s="67">
        <v>15939</v>
      </c>
      <c r="AA8" s="67">
        <v>291</v>
      </c>
      <c r="AB8" s="67">
        <v>219</v>
      </c>
      <c r="AC8" s="89">
        <f t="shared" si="6"/>
        <v>75.257731958762889</v>
      </c>
      <c r="AD8" s="67">
        <v>12609</v>
      </c>
      <c r="AE8" s="67">
        <v>233</v>
      </c>
      <c r="AF8" s="67">
        <v>198</v>
      </c>
      <c r="AG8" s="89">
        <f t="shared" si="7"/>
        <v>84.978540772532185</v>
      </c>
    </row>
    <row r="9" spans="1:33" x14ac:dyDescent="0.25">
      <c r="A9" s="87" t="s">
        <v>46</v>
      </c>
      <c r="B9" s="67">
        <v>459200</v>
      </c>
      <c r="C9" s="67">
        <v>14809</v>
      </c>
      <c r="D9" s="67">
        <v>11404</v>
      </c>
      <c r="E9" s="88">
        <f t="shared" si="0"/>
        <v>77.007225335944369</v>
      </c>
      <c r="F9" s="67">
        <v>94702</v>
      </c>
      <c r="G9" s="67">
        <v>2387</v>
      </c>
      <c r="H9" s="67">
        <v>1926</v>
      </c>
      <c r="I9" s="89">
        <f t="shared" si="1"/>
        <v>80.68705488060327</v>
      </c>
      <c r="J9" s="90">
        <v>51169</v>
      </c>
      <c r="K9" s="67">
        <v>1253</v>
      </c>
      <c r="L9" s="67">
        <v>984</v>
      </c>
      <c r="M9" s="89">
        <f t="shared" si="2"/>
        <v>78.531524341580209</v>
      </c>
      <c r="N9" s="67">
        <v>22945</v>
      </c>
      <c r="O9" s="67">
        <v>376</v>
      </c>
      <c r="P9" s="67">
        <v>326</v>
      </c>
      <c r="Q9" s="89">
        <f t="shared" si="4"/>
        <v>86.702127659574472</v>
      </c>
      <c r="R9" s="67">
        <v>11710</v>
      </c>
      <c r="S9" s="67">
        <v>319</v>
      </c>
      <c r="T9" s="67">
        <v>262</v>
      </c>
      <c r="U9" s="89">
        <f t="shared" si="5"/>
        <v>82.131661442006262</v>
      </c>
      <c r="V9" s="67">
        <v>7534</v>
      </c>
      <c r="W9" s="67">
        <v>403</v>
      </c>
      <c r="X9" s="67">
        <v>341</v>
      </c>
      <c r="Y9" s="89">
        <f t="shared" si="3"/>
        <v>84.615384615384613</v>
      </c>
      <c r="Z9" s="67">
        <v>5795</v>
      </c>
      <c r="AA9" s="67">
        <v>205</v>
      </c>
      <c r="AB9" s="67">
        <v>170</v>
      </c>
      <c r="AC9" s="89">
        <f t="shared" si="6"/>
        <v>82.926829268292678</v>
      </c>
      <c r="AD9" s="67">
        <v>8293</v>
      </c>
      <c r="AE9" s="67">
        <v>155</v>
      </c>
      <c r="AF9" s="67">
        <v>146</v>
      </c>
      <c r="AG9" s="89">
        <f t="shared" si="7"/>
        <v>94.193548387096769</v>
      </c>
    </row>
    <row r="10" spans="1:33" x14ac:dyDescent="0.25">
      <c r="A10" s="87" t="s">
        <v>47</v>
      </c>
      <c r="B10" s="67">
        <v>589516</v>
      </c>
      <c r="C10" s="67">
        <v>15667</v>
      </c>
      <c r="D10" s="67">
        <v>9914</v>
      </c>
      <c r="E10" s="88">
        <f t="shared" si="0"/>
        <v>63.27950469138954</v>
      </c>
      <c r="F10" s="67">
        <v>105891</v>
      </c>
      <c r="G10" s="67">
        <v>1889</v>
      </c>
      <c r="H10" s="67">
        <v>1160</v>
      </c>
      <c r="I10" s="89">
        <f t="shared" si="1"/>
        <v>61.408152461619906</v>
      </c>
      <c r="J10" s="90">
        <v>58942</v>
      </c>
      <c r="K10" s="67">
        <v>1639</v>
      </c>
      <c r="L10" s="67">
        <v>1100</v>
      </c>
      <c r="M10" s="89">
        <f t="shared" si="2"/>
        <v>67.114093959731548</v>
      </c>
      <c r="N10" s="67">
        <v>21887</v>
      </c>
      <c r="O10" s="67">
        <v>411</v>
      </c>
      <c r="P10" s="67">
        <v>320</v>
      </c>
      <c r="Q10" s="89">
        <f t="shared" si="4"/>
        <v>77.858880778588812</v>
      </c>
      <c r="R10" s="67">
        <v>12653</v>
      </c>
      <c r="S10" s="67">
        <v>245</v>
      </c>
      <c r="T10" s="67">
        <v>175</v>
      </c>
      <c r="U10" s="89">
        <f t="shared" si="5"/>
        <v>71.428571428571431</v>
      </c>
      <c r="V10" s="67">
        <v>10771</v>
      </c>
      <c r="W10" s="67">
        <v>337</v>
      </c>
      <c r="X10" s="67">
        <v>249</v>
      </c>
      <c r="Y10" s="89">
        <f t="shared" si="3"/>
        <v>73.887240356083083</v>
      </c>
      <c r="Z10" s="67">
        <v>15599</v>
      </c>
      <c r="AA10" s="67">
        <v>220</v>
      </c>
      <c r="AB10" s="67">
        <v>165</v>
      </c>
      <c r="AC10" s="89">
        <f t="shared" si="6"/>
        <v>75</v>
      </c>
      <c r="AD10" s="67">
        <v>6826</v>
      </c>
      <c r="AE10" s="67">
        <v>183</v>
      </c>
      <c r="AF10" s="67">
        <v>156</v>
      </c>
      <c r="AG10" s="89">
        <f t="shared" si="7"/>
        <v>85.245901639344254</v>
      </c>
    </row>
    <row r="11" spans="1:33" x14ac:dyDescent="0.25">
      <c r="A11" s="87" t="s">
        <v>48</v>
      </c>
      <c r="B11" s="67">
        <v>300191</v>
      </c>
      <c r="C11" s="67">
        <v>8328</v>
      </c>
      <c r="D11" s="67">
        <v>6008</v>
      </c>
      <c r="E11" s="88">
        <f t="shared" si="0"/>
        <v>72.142170989433239</v>
      </c>
      <c r="F11" s="67">
        <v>57169</v>
      </c>
      <c r="G11" s="67">
        <v>1144</v>
      </c>
      <c r="H11" s="67">
        <v>820</v>
      </c>
      <c r="I11" s="89">
        <f t="shared" si="1"/>
        <v>71.67832167832168</v>
      </c>
      <c r="J11" s="90">
        <v>35378</v>
      </c>
      <c r="K11" s="67">
        <v>696</v>
      </c>
      <c r="L11" s="67">
        <v>498</v>
      </c>
      <c r="M11" s="89">
        <f t="shared" si="2"/>
        <v>71.551724137931032</v>
      </c>
      <c r="N11" s="67">
        <v>17208</v>
      </c>
      <c r="O11" s="67">
        <v>243</v>
      </c>
      <c r="P11" s="67">
        <v>200</v>
      </c>
      <c r="Q11" s="89">
        <f t="shared" si="4"/>
        <v>82.304526748971199</v>
      </c>
      <c r="R11" s="67">
        <v>9856</v>
      </c>
      <c r="S11" s="67">
        <v>175</v>
      </c>
      <c r="T11" s="67">
        <v>149</v>
      </c>
      <c r="U11" s="89">
        <f t="shared" si="5"/>
        <v>85.142857142857139</v>
      </c>
      <c r="V11" s="67">
        <v>5552</v>
      </c>
      <c r="W11" s="67">
        <v>208</v>
      </c>
      <c r="X11" s="67">
        <v>177</v>
      </c>
      <c r="Y11" s="89">
        <f t="shared" si="3"/>
        <v>85.09615384615384</v>
      </c>
      <c r="Z11" s="67">
        <v>7353</v>
      </c>
      <c r="AA11" s="67">
        <v>167</v>
      </c>
      <c r="AB11" s="67">
        <v>149</v>
      </c>
      <c r="AC11" s="89">
        <f t="shared" si="6"/>
        <v>89.221556886227546</v>
      </c>
      <c r="AD11" s="67">
        <v>7299</v>
      </c>
      <c r="AE11" s="67">
        <v>116</v>
      </c>
      <c r="AF11" s="67">
        <v>106</v>
      </c>
      <c r="AG11" s="89">
        <f t="shared" si="7"/>
        <v>91.379310344827587</v>
      </c>
    </row>
    <row r="12" spans="1:33" x14ac:dyDescent="0.25">
      <c r="A12" s="87" t="s">
        <v>49</v>
      </c>
      <c r="B12" s="67">
        <v>367768</v>
      </c>
      <c r="C12" s="67">
        <v>16895</v>
      </c>
      <c r="D12" s="67">
        <v>11610</v>
      </c>
      <c r="E12" s="88">
        <f t="shared" si="0"/>
        <v>68.718555785735418</v>
      </c>
      <c r="F12" s="67">
        <v>71005</v>
      </c>
      <c r="G12" s="67">
        <v>2391</v>
      </c>
      <c r="H12" s="67">
        <v>1635</v>
      </c>
      <c r="I12" s="89">
        <f t="shared" si="1"/>
        <v>68.381430363864496</v>
      </c>
      <c r="J12" s="90">
        <v>41532</v>
      </c>
      <c r="K12" s="67">
        <v>1611</v>
      </c>
      <c r="L12" s="67">
        <v>1204</v>
      </c>
      <c r="M12" s="89">
        <f t="shared" si="2"/>
        <v>74.736188702669153</v>
      </c>
      <c r="N12" s="67">
        <v>15183</v>
      </c>
      <c r="O12" s="67">
        <v>494</v>
      </c>
      <c r="P12" s="67">
        <v>378</v>
      </c>
      <c r="Q12" s="89">
        <f t="shared" si="4"/>
        <v>76.518218623481786</v>
      </c>
      <c r="R12" s="67">
        <v>9387</v>
      </c>
      <c r="S12" s="67">
        <v>383</v>
      </c>
      <c r="T12" s="67">
        <v>292</v>
      </c>
      <c r="U12" s="89">
        <f t="shared" si="5"/>
        <v>76.240208877284601</v>
      </c>
      <c r="V12" s="67">
        <v>6867</v>
      </c>
      <c r="W12" s="67">
        <v>453</v>
      </c>
      <c r="X12" s="67">
        <v>336</v>
      </c>
      <c r="Y12" s="89">
        <f t="shared" si="3"/>
        <v>74.172185430463571</v>
      </c>
      <c r="Z12" s="67">
        <v>7576</v>
      </c>
      <c r="AA12" s="67">
        <v>294</v>
      </c>
      <c r="AB12" s="67">
        <v>229</v>
      </c>
      <c r="AC12" s="89">
        <f t="shared" si="6"/>
        <v>77.89115646258503</v>
      </c>
      <c r="AD12" s="67">
        <v>4127</v>
      </c>
      <c r="AE12" s="67">
        <v>218</v>
      </c>
      <c r="AF12" s="67">
        <v>188</v>
      </c>
      <c r="AG12" s="89">
        <f t="shared" si="7"/>
        <v>86.238532110091754</v>
      </c>
    </row>
    <row r="13" spans="1:33" x14ac:dyDescent="0.25">
      <c r="A13" s="87" t="s">
        <v>50</v>
      </c>
      <c r="B13" s="67">
        <v>295195</v>
      </c>
      <c r="C13" s="67">
        <v>11993</v>
      </c>
      <c r="D13" s="67">
        <v>9168</v>
      </c>
      <c r="E13" s="88">
        <f t="shared" si="0"/>
        <v>76.444592679062779</v>
      </c>
      <c r="F13" s="67">
        <v>70418</v>
      </c>
      <c r="G13" s="67">
        <v>1969</v>
      </c>
      <c r="H13" s="67">
        <v>1569</v>
      </c>
      <c r="I13" s="89">
        <f t="shared" si="1"/>
        <v>79.685119349923809</v>
      </c>
      <c r="J13" s="90">
        <v>44033</v>
      </c>
      <c r="K13" s="67">
        <v>1097</v>
      </c>
      <c r="L13" s="67">
        <v>855</v>
      </c>
      <c r="M13" s="89">
        <f t="shared" si="2"/>
        <v>77.939835916134911</v>
      </c>
      <c r="N13" s="67">
        <v>14435</v>
      </c>
      <c r="O13" s="67">
        <v>317</v>
      </c>
      <c r="P13" s="67">
        <v>265</v>
      </c>
      <c r="Q13" s="89">
        <f t="shared" si="4"/>
        <v>83.596214511041012</v>
      </c>
      <c r="R13" s="67">
        <v>8290</v>
      </c>
      <c r="S13" s="67">
        <v>203</v>
      </c>
      <c r="T13" s="67">
        <v>180</v>
      </c>
      <c r="U13" s="89">
        <f t="shared" si="5"/>
        <v>88.669950738916256</v>
      </c>
      <c r="V13" s="67">
        <v>5245</v>
      </c>
      <c r="W13" s="67">
        <v>315</v>
      </c>
      <c r="X13" s="67">
        <v>266</v>
      </c>
      <c r="Y13" s="89">
        <f t="shared" si="3"/>
        <v>84.444444444444443</v>
      </c>
      <c r="Z13" s="67">
        <v>2855</v>
      </c>
      <c r="AA13" s="67">
        <v>136</v>
      </c>
      <c r="AB13" s="67">
        <v>115</v>
      </c>
      <c r="AC13" s="89">
        <f t="shared" si="6"/>
        <v>84.558823529411768</v>
      </c>
      <c r="AD13" s="67">
        <v>3877</v>
      </c>
      <c r="AE13" s="67">
        <v>109</v>
      </c>
      <c r="AF13" s="67">
        <v>100</v>
      </c>
      <c r="AG13" s="89">
        <f t="shared" si="7"/>
        <v>91.743119266055047</v>
      </c>
    </row>
    <row r="14" spans="1:33" x14ac:dyDescent="0.25">
      <c r="A14" s="87" t="s">
        <v>51</v>
      </c>
      <c r="B14" s="67">
        <v>307124</v>
      </c>
      <c r="C14" s="67">
        <v>6986</v>
      </c>
      <c r="D14" s="67">
        <v>5277</v>
      </c>
      <c r="E14" s="88">
        <f t="shared" si="0"/>
        <v>75.536787861437162</v>
      </c>
      <c r="F14" s="67">
        <v>61567</v>
      </c>
      <c r="G14" s="67">
        <v>986</v>
      </c>
      <c r="H14" s="67">
        <v>756</v>
      </c>
      <c r="I14" s="89">
        <f t="shared" si="1"/>
        <v>76.673427991886413</v>
      </c>
      <c r="J14" s="90">
        <v>68695</v>
      </c>
      <c r="K14" s="67">
        <v>699</v>
      </c>
      <c r="L14" s="67">
        <v>539</v>
      </c>
      <c r="M14" s="89">
        <f t="shared" si="2"/>
        <v>77.110157367668094</v>
      </c>
      <c r="N14" s="67">
        <v>13365</v>
      </c>
      <c r="O14" s="67">
        <v>191</v>
      </c>
      <c r="P14" s="67">
        <v>164</v>
      </c>
      <c r="Q14" s="89">
        <f t="shared" si="4"/>
        <v>85.863874345549746</v>
      </c>
      <c r="R14" s="67">
        <v>7714</v>
      </c>
      <c r="S14" s="67">
        <v>162</v>
      </c>
      <c r="T14" s="67">
        <v>133</v>
      </c>
      <c r="U14" s="89">
        <f t="shared" si="5"/>
        <v>82.098765432098759</v>
      </c>
      <c r="V14" s="67">
        <v>3425</v>
      </c>
      <c r="W14" s="67">
        <v>173</v>
      </c>
      <c r="X14" s="67">
        <v>152</v>
      </c>
      <c r="Y14" s="89">
        <f t="shared" si="3"/>
        <v>87.861271676300575</v>
      </c>
      <c r="Z14" s="67">
        <v>2547</v>
      </c>
      <c r="AA14" s="67">
        <v>103</v>
      </c>
      <c r="AB14" s="67">
        <v>87</v>
      </c>
      <c r="AC14" s="89">
        <f t="shared" si="6"/>
        <v>84.466019417475721</v>
      </c>
      <c r="AD14" s="67">
        <v>5198</v>
      </c>
      <c r="AE14" s="67">
        <v>61</v>
      </c>
      <c r="AF14" s="67">
        <v>53</v>
      </c>
      <c r="AG14" s="89">
        <f t="shared" si="7"/>
        <v>86.885245901639337</v>
      </c>
    </row>
    <row r="15" spans="1:33" x14ac:dyDescent="0.25">
      <c r="A15" s="87" t="s">
        <v>52</v>
      </c>
      <c r="B15" s="67">
        <v>342995</v>
      </c>
      <c r="C15" s="67">
        <v>17684</v>
      </c>
      <c r="D15" s="67">
        <v>12088</v>
      </c>
      <c r="E15" s="88">
        <f t="shared" si="0"/>
        <v>68.355575661615021</v>
      </c>
      <c r="F15" s="67">
        <v>64574</v>
      </c>
      <c r="G15" s="67">
        <v>2415</v>
      </c>
      <c r="H15" s="67">
        <v>1647</v>
      </c>
      <c r="I15" s="89">
        <f t="shared" si="1"/>
        <v>68.198757763975166</v>
      </c>
      <c r="J15" s="90">
        <v>42282</v>
      </c>
      <c r="K15" s="67">
        <v>1753</v>
      </c>
      <c r="L15" s="67">
        <v>1251</v>
      </c>
      <c r="M15" s="89">
        <f t="shared" si="2"/>
        <v>71.363377067883633</v>
      </c>
      <c r="N15" s="67">
        <v>13105</v>
      </c>
      <c r="O15" s="67">
        <v>506</v>
      </c>
      <c r="P15" s="67">
        <v>389</v>
      </c>
      <c r="Q15" s="89">
        <f t="shared" si="4"/>
        <v>76.877470355731219</v>
      </c>
      <c r="R15" s="67">
        <v>10531</v>
      </c>
      <c r="S15" s="67">
        <v>377</v>
      </c>
      <c r="T15" s="67">
        <v>300</v>
      </c>
      <c r="U15" s="89">
        <f t="shared" si="5"/>
        <v>79.57559681697613</v>
      </c>
      <c r="V15" s="67">
        <v>5110</v>
      </c>
      <c r="W15" s="67">
        <v>423</v>
      </c>
      <c r="X15" s="67">
        <v>328</v>
      </c>
      <c r="Y15" s="89">
        <f t="shared" si="3"/>
        <v>77.541371158392437</v>
      </c>
      <c r="Z15" s="67">
        <v>7986</v>
      </c>
      <c r="AA15" s="67">
        <v>300</v>
      </c>
      <c r="AB15" s="67">
        <v>231</v>
      </c>
      <c r="AC15" s="89">
        <f t="shared" si="6"/>
        <v>77</v>
      </c>
      <c r="AD15" s="67">
        <v>5158</v>
      </c>
      <c r="AE15" s="67">
        <v>246</v>
      </c>
      <c r="AF15" s="67">
        <v>218</v>
      </c>
      <c r="AG15" s="89">
        <f t="shared" si="7"/>
        <v>88.617886178861795</v>
      </c>
    </row>
    <row r="16" spans="1:33" x14ac:dyDescent="0.25">
      <c r="A16" s="87" t="s">
        <v>53</v>
      </c>
      <c r="B16" s="67">
        <v>246049</v>
      </c>
      <c r="C16" s="67">
        <v>9324</v>
      </c>
      <c r="D16" s="67">
        <v>6138</v>
      </c>
      <c r="E16" s="88">
        <f t="shared" si="0"/>
        <v>65.83011583011583</v>
      </c>
      <c r="F16" s="67">
        <v>39744</v>
      </c>
      <c r="G16" s="67">
        <v>1172</v>
      </c>
      <c r="H16" s="67">
        <v>776</v>
      </c>
      <c r="I16" s="89">
        <f t="shared" si="1"/>
        <v>66.211604095563132</v>
      </c>
      <c r="J16" s="90">
        <v>50644</v>
      </c>
      <c r="K16" s="67">
        <v>867</v>
      </c>
      <c r="L16" s="67">
        <v>569</v>
      </c>
      <c r="M16" s="89">
        <f t="shared" si="2"/>
        <v>65.628604382929652</v>
      </c>
      <c r="N16" s="67">
        <v>12224</v>
      </c>
      <c r="O16" s="67">
        <v>270</v>
      </c>
      <c r="P16" s="67">
        <v>214</v>
      </c>
      <c r="Q16" s="89">
        <f t="shared" si="4"/>
        <v>79.259259259259267</v>
      </c>
      <c r="R16" s="67">
        <v>4664</v>
      </c>
      <c r="S16" s="67">
        <v>166</v>
      </c>
      <c r="T16" s="67">
        <v>142</v>
      </c>
      <c r="U16" s="89">
        <f t="shared" si="5"/>
        <v>85.542168674698786</v>
      </c>
      <c r="V16" s="67">
        <v>4484</v>
      </c>
      <c r="W16" s="67">
        <v>231</v>
      </c>
      <c r="X16" s="67">
        <v>177</v>
      </c>
      <c r="Y16" s="89">
        <f t="shared" si="3"/>
        <v>76.623376623376629</v>
      </c>
      <c r="Z16" s="67">
        <v>5064</v>
      </c>
      <c r="AA16" s="67">
        <v>172</v>
      </c>
      <c r="AB16" s="67">
        <v>137</v>
      </c>
      <c r="AC16" s="89">
        <f t="shared" si="6"/>
        <v>79.651162790697668</v>
      </c>
      <c r="AD16" s="67">
        <v>4939</v>
      </c>
      <c r="AE16" s="67">
        <v>132</v>
      </c>
      <c r="AF16" s="67">
        <v>109</v>
      </c>
      <c r="AG16" s="89">
        <f t="shared" si="7"/>
        <v>82.575757575757578</v>
      </c>
    </row>
    <row r="17" spans="1:33" x14ac:dyDescent="0.25">
      <c r="A17" s="87" t="s">
        <v>54</v>
      </c>
      <c r="B17" s="67">
        <v>156813</v>
      </c>
      <c r="C17" s="67">
        <v>7658</v>
      </c>
      <c r="D17" s="67">
        <v>6021</v>
      </c>
      <c r="E17" s="88">
        <f t="shared" si="0"/>
        <v>78.623661530425707</v>
      </c>
      <c r="F17" s="67">
        <v>29915</v>
      </c>
      <c r="G17" s="67">
        <v>1099</v>
      </c>
      <c r="H17" s="67">
        <v>925</v>
      </c>
      <c r="I17" s="89">
        <f t="shared" si="1"/>
        <v>84.167424931756145</v>
      </c>
      <c r="J17" s="90">
        <v>33554</v>
      </c>
      <c r="K17" s="67">
        <v>746</v>
      </c>
      <c r="L17" s="67">
        <v>567</v>
      </c>
      <c r="M17" s="89">
        <f t="shared" si="2"/>
        <v>76.005361930294896</v>
      </c>
      <c r="N17" s="67">
        <v>9907</v>
      </c>
      <c r="O17" s="67">
        <v>227</v>
      </c>
      <c r="P17" s="67">
        <v>206</v>
      </c>
      <c r="Q17" s="89">
        <f t="shared" si="4"/>
        <v>90.748898678414093</v>
      </c>
      <c r="R17" s="67">
        <v>4171</v>
      </c>
      <c r="S17" s="67">
        <v>157</v>
      </c>
      <c r="T17" s="67">
        <v>143</v>
      </c>
      <c r="U17" s="89">
        <f t="shared" si="5"/>
        <v>91.082802547770697</v>
      </c>
      <c r="V17" s="67">
        <v>2633</v>
      </c>
      <c r="W17" s="67">
        <v>231</v>
      </c>
      <c r="X17" s="67">
        <v>208</v>
      </c>
      <c r="Y17" s="89">
        <f t="shared" si="3"/>
        <v>90.043290043290042</v>
      </c>
      <c r="Z17" s="67">
        <v>2914</v>
      </c>
      <c r="AA17" s="67">
        <v>134</v>
      </c>
      <c r="AB17" s="67">
        <v>114</v>
      </c>
      <c r="AC17" s="89">
        <f t="shared" si="6"/>
        <v>85.074626865671647</v>
      </c>
      <c r="AD17" s="67">
        <v>1356</v>
      </c>
      <c r="AE17" s="67">
        <v>84</v>
      </c>
      <c r="AF17" s="67">
        <v>79</v>
      </c>
      <c r="AG17" s="89">
        <f t="shared" si="7"/>
        <v>94.047619047619051</v>
      </c>
    </row>
    <row r="18" spans="1:33" x14ac:dyDescent="0.25">
      <c r="A18" s="87" t="s">
        <v>55</v>
      </c>
      <c r="B18" s="67">
        <v>198250</v>
      </c>
      <c r="C18" s="67">
        <v>5719</v>
      </c>
      <c r="D18" s="67">
        <v>4378</v>
      </c>
      <c r="E18" s="88">
        <f t="shared" si="0"/>
        <v>76.551844728099312</v>
      </c>
      <c r="F18" s="67">
        <v>30102</v>
      </c>
      <c r="G18" s="67">
        <v>775</v>
      </c>
      <c r="H18" s="67">
        <v>607</v>
      </c>
      <c r="I18" s="89">
        <f t="shared" si="1"/>
        <v>78.322580645161281</v>
      </c>
      <c r="J18" s="90">
        <v>59888</v>
      </c>
      <c r="K18" s="67">
        <v>449</v>
      </c>
      <c r="L18" s="67">
        <v>329</v>
      </c>
      <c r="M18" s="89">
        <f t="shared" si="2"/>
        <v>73.273942093541194</v>
      </c>
      <c r="N18" s="67">
        <v>9831</v>
      </c>
      <c r="O18" s="67">
        <v>200</v>
      </c>
      <c r="P18" s="67">
        <v>167</v>
      </c>
      <c r="Q18" s="89">
        <f t="shared" si="4"/>
        <v>83.5</v>
      </c>
      <c r="R18" s="67">
        <v>4642</v>
      </c>
      <c r="S18" s="67">
        <v>150</v>
      </c>
      <c r="T18" s="67">
        <v>127</v>
      </c>
      <c r="U18" s="89">
        <f t="shared" si="5"/>
        <v>84.666666666666671</v>
      </c>
      <c r="V18" s="67">
        <v>2856</v>
      </c>
      <c r="W18" s="67">
        <v>147</v>
      </c>
      <c r="X18" s="67">
        <v>126</v>
      </c>
      <c r="Y18" s="89">
        <f t="shared" si="3"/>
        <v>85.714285714285708</v>
      </c>
      <c r="Z18" s="67">
        <v>510</v>
      </c>
      <c r="AA18" s="67">
        <v>99</v>
      </c>
      <c r="AB18" s="67">
        <v>83</v>
      </c>
      <c r="AC18" s="89">
        <f t="shared" si="6"/>
        <v>83.838383838383834</v>
      </c>
      <c r="AD18" s="67">
        <v>2144</v>
      </c>
      <c r="AE18" s="67">
        <v>83</v>
      </c>
      <c r="AF18" s="67">
        <v>81</v>
      </c>
      <c r="AG18" s="89">
        <f t="shared" si="7"/>
        <v>97.590361445783131</v>
      </c>
    </row>
    <row r="19" spans="1:33" x14ac:dyDescent="0.25">
      <c r="A19" s="87" t="s">
        <v>56</v>
      </c>
      <c r="B19" s="67">
        <v>352255</v>
      </c>
      <c r="C19" s="67">
        <v>10063</v>
      </c>
      <c r="D19" s="67">
        <v>7442</v>
      </c>
      <c r="E19" s="88">
        <f t="shared" si="0"/>
        <v>73.954089237801838</v>
      </c>
      <c r="F19" s="67">
        <v>99473</v>
      </c>
      <c r="G19" s="67">
        <v>1683</v>
      </c>
      <c r="H19" s="67">
        <v>1311</v>
      </c>
      <c r="I19" s="89">
        <f t="shared" si="1"/>
        <v>77.896613190730832</v>
      </c>
      <c r="J19" s="90">
        <v>37131</v>
      </c>
      <c r="K19" s="67">
        <v>689</v>
      </c>
      <c r="L19" s="67">
        <v>519</v>
      </c>
      <c r="M19" s="89">
        <f t="shared" si="2"/>
        <v>75.326560232220601</v>
      </c>
      <c r="N19" s="67">
        <v>9805</v>
      </c>
      <c r="O19" s="67">
        <v>266</v>
      </c>
      <c r="P19" s="67">
        <v>231</v>
      </c>
      <c r="Q19" s="89">
        <f t="shared" si="4"/>
        <v>86.842105263157904</v>
      </c>
      <c r="R19" s="67">
        <v>4586</v>
      </c>
      <c r="S19" s="67">
        <v>173</v>
      </c>
      <c r="T19" s="67">
        <v>153</v>
      </c>
      <c r="U19" s="89">
        <f t="shared" si="5"/>
        <v>88.439306358381501</v>
      </c>
      <c r="V19" s="67">
        <v>8447</v>
      </c>
      <c r="W19" s="67">
        <v>307</v>
      </c>
      <c r="X19" s="67">
        <v>273</v>
      </c>
      <c r="Y19" s="89">
        <f t="shared" si="3"/>
        <v>88.925081433224747</v>
      </c>
      <c r="Z19" s="67">
        <v>2325</v>
      </c>
      <c r="AA19" s="67">
        <v>156</v>
      </c>
      <c r="AB19" s="67">
        <v>121</v>
      </c>
      <c r="AC19" s="89">
        <f t="shared" si="6"/>
        <v>77.564102564102569</v>
      </c>
      <c r="AD19" s="67">
        <v>2585</v>
      </c>
      <c r="AE19" s="67">
        <v>112</v>
      </c>
      <c r="AF19" s="67">
        <v>105</v>
      </c>
      <c r="AG19" s="89">
        <f t="shared" si="7"/>
        <v>93.75</v>
      </c>
    </row>
    <row r="20" spans="1:33" x14ac:dyDescent="0.25">
      <c r="A20" s="87" t="s">
        <v>57</v>
      </c>
      <c r="B20" s="67">
        <v>178902</v>
      </c>
      <c r="C20" s="67">
        <v>3869</v>
      </c>
      <c r="D20" s="67">
        <v>2737</v>
      </c>
      <c r="E20" s="88">
        <f t="shared" si="0"/>
        <v>70.741793745153785</v>
      </c>
      <c r="F20" s="67">
        <v>34876</v>
      </c>
      <c r="G20" s="67">
        <v>488</v>
      </c>
      <c r="H20" s="67">
        <v>316</v>
      </c>
      <c r="I20" s="89">
        <f t="shared" si="1"/>
        <v>64.754098360655746</v>
      </c>
      <c r="J20" s="90">
        <v>30475</v>
      </c>
      <c r="K20" s="67">
        <v>219</v>
      </c>
      <c r="L20" s="67">
        <v>151</v>
      </c>
      <c r="M20" s="89">
        <f t="shared" si="2"/>
        <v>68.949771689497723</v>
      </c>
      <c r="N20" s="67">
        <v>9676</v>
      </c>
      <c r="O20" s="67">
        <v>120</v>
      </c>
      <c r="P20" s="67">
        <v>93</v>
      </c>
      <c r="Q20" s="89">
        <f t="shared" si="4"/>
        <v>77.5</v>
      </c>
      <c r="R20" s="67">
        <v>3039</v>
      </c>
      <c r="S20" s="67">
        <v>110</v>
      </c>
      <c r="T20" s="67">
        <v>100</v>
      </c>
      <c r="U20" s="89">
        <f t="shared" si="5"/>
        <v>90.909090909090907</v>
      </c>
      <c r="V20" s="67">
        <v>9628</v>
      </c>
      <c r="W20" s="67">
        <v>93</v>
      </c>
      <c r="X20" s="67">
        <v>68</v>
      </c>
      <c r="Y20" s="89">
        <f t="shared" si="3"/>
        <v>73.118279569892479</v>
      </c>
      <c r="Z20" s="67">
        <v>3598</v>
      </c>
      <c r="AA20" s="67">
        <v>95</v>
      </c>
      <c r="AB20" s="67">
        <v>76</v>
      </c>
      <c r="AC20" s="89">
        <f t="shared" si="6"/>
        <v>80</v>
      </c>
      <c r="AD20" s="67">
        <v>994</v>
      </c>
      <c r="AE20" s="67">
        <v>75</v>
      </c>
      <c r="AF20" s="67">
        <v>70</v>
      </c>
      <c r="AG20" s="89">
        <f t="shared" si="7"/>
        <v>93.333333333333329</v>
      </c>
    </row>
    <row r="21" spans="1:33" x14ac:dyDescent="0.25">
      <c r="A21" s="87" t="s">
        <v>58</v>
      </c>
      <c r="B21" s="67">
        <v>343724</v>
      </c>
      <c r="C21" s="67">
        <v>14700</v>
      </c>
      <c r="D21" s="67">
        <v>10915</v>
      </c>
      <c r="E21" s="88">
        <f t="shared" si="0"/>
        <v>74.251700680272108</v>
      </c>
      <c r="F21" s="67">
        <v>55607</v>
      </c>
      <c r="G21" s="67">
        <v>2066</v>
      </c>
      <c r="H21" s="67">
        <v>1619</v>
      </c>
      <c r="I21" s="89">
        <f t="shared" si="1"/>
        <v>78.363988383349465</v>
      </c>
      <c r="J21" s="90">
        <v>55397</v>
      </c>
      <c r="K21" s="67">
        <v>1623</v>
      </c>
      <c r="L21" s="67">
        <v>1193</v>
      </c>
      <c r="M21" s="89">
        <f t="shared" si="2"/>
        <v>73.505853357979049</v>
      </c>
      <c r="N21" s="67">
        <v>9130</v>
      </c>
      <c r="O21" s="67">
        <v>374</v>
      </c>
      <c r="P21" s="67">
        <v>312</v>
      </c>
      <c r="Q21" s="89">
        <f t="shared" si="4"/>
        <v>83.422459893048128</v>
      </c>
      <c r="R21" s="67">
        <v>5311</v>
      </c>
      <c r="S21" s="67">
        <v>244</v>
      </c>
      <c r="T21" s="67">
        <v>194</v>
      </c>
      <c r="U21" s="89">
        <f t="shared" si="5"/>
        <v>79.508196721311478</v>
      </c>
      <c r="V21" s="67">
        <v>6380</v>
      </c>
      <c r="W21" s="67">
        <v>304</v>
      </c>
      <c r="X21" s="67">
        <v>262</v>
      </c>
      <c r="Y21" s="89">
        <f t="shared" si="3"/>
        <v>86.18421052631578</v>
      </c>
      <c r="Z21" s="67">
        <v>4111</v>
      </c>
      <c r="AA21" s="67">
        <v>214</v>
      </c>
      <c r="AB21" s="67">
        <v>184</v>
      </c>
      <c r="AC21" s="89">
        <f t="shared" si="6"/>
        <v>85.981308411214954</v>
      </c>
      <c r="AD21" s="67">
        <v>4508</v>
      </c>
      <c r="AE21" s="67">
        <v>159</v>
      </c>
      <c r="AF21" s="67">
        <v>146</v>
      </c>
      <c r="AG21" s="89">
        <f t="shared" si="7"/>
        <v>91.823899371069189</v>
      </c>
    </row>
    <row r="22" spans="1:33" x14ac:dyDescent="0.25">
      <c r="A22" s="87" t="s">
        <v>59</v>
      </c>
      <c r="B22" s="67">
        <v>204574</v>
      </c>
      <c r="C22" s="67">
        <v>10852</v>
      </c>
      <c r="D22" s="67">
        <v>8329</v>
      </c>
      <c r="E22" s="88">
        <f t="shared" si="0"/>
        <v>76.750829340213784</v>
      </c>
      <c r="F22" s="67">
        <v>37932</v>
      </c>
      <c r="G22" s="67">
        <v>1770</v>
      </c>
      <c r="H22" s="67">
        <v>1433</v>
      </c>
      <c r="I22" s="89">
        <f t="shared" si="1"/>
        <v>80.960451977401121</v>
      </c>
      <c r="J22" s="90">
        <v>19630</v>
      </c>
      <c r="K22" s="67">
        <v>997</v>
      </c>
      <c r="L22" s="67">
        <v>786</v>
      </c>
      <c r="M22" s="89">
        <f t="shared" si="2"/>
        <v>78.836509528585751</v>
      </c>
      <c r="N22" s="67">
        <v>7477</v>
      </c>
      <c r="O22" s="67">
        <v>274</v>
      </c>
      <c r="P22" s="67">
        <v>243</v>
      </c>
      <c r="Q22" s="89">
        <f t="shared" si="4"/>
        <v>88.686131386861305</v>
      </c>
      <c r="R22" s="67">
        <v>6253</v>
      </c>
      <c r="S22" s="67">
        <v>192</v>
      </c>
      <c r="T22" s="67">
        <v>159</v>
      </c>
      <c r="U22" s="89">
        <f t="shared" si="5"/>
        <v>82.8125</v>
      </c>
      <c r="V22" s="67">
        <v>2880</v>
      </c>
      <c r="W22" s="67">
        <v>271</v>
      </c>
      <c r="X22" s="67">
        <v>231</v>
      </c>
      <c r="Y22" s="89">
        <f t="shared" si="3"/>
        <v>85.239852398523979</v>
      </c>
      <c r="Z22" s="67">
        <v>4595</v>
      </c>
      <c r="AA22" s="67">
        <v>137</v>
      </c>
      <c r="AB22" s="67">
        <v>113</v>
      </c>
      <c r="AC22" s="89">
        <f t="shared" si="6"/>
        <v>82.481751824817522</v>
      </c>
      <c r="AD22" s="67">
        <v>4851</v>
      </c>
      <c r="AE22" s="67">
        <v>132</v>
      </c>
      <c r="AF22" s="67">
        <v>126</v>
      </c>
      <c r="AG22" s="89">
        <f t="shared" si="7"/>
        <v>95.454545454545453</v>
      </c>
    </row>
    <row r="23" spans="1:33" x14ac:dyDescent="0.25">
      <c r="A23" s="87" t="s">
        <v>60</v>
      </c>
      <c r="B23" s="67">
        <v>161191</v>
      </c>
      <c r="C23" s="67">
        <v>4756</v>
      </c>
      <c r="D23" s="67">
        <v>3626</v>
      </c>
      <c r="E23" s="88">
        <f t="shared" si="0"/>
        <v>76.24053826745164</v>
      </c>
      <c r="F23" s="67">
        <v>14618</v>
      </c>
      <c r="G23" s="67">
        <v>522</v>
      </c>
      <c r="H23" s="67">
        <v>395</v>
      </c>
      <c r="I23" s="89">
        <f t="shared" si="1"/>
        <v>75.670498084291182</v>
      </c>
      <c r="J23" s="90">
        <v>34934</v>
      </c>
      <c r="K23" s="67">
        <v>438</v>
      </c>
      <c r="L23" s="67">
        <v>321</v>
      </c>
      <c r="M23" s="89">
        <f t="shared" si="2"/>
        <v>73.287671232876718</v>
      </c>
      <c r="N23" s="67">
        <v>7186</v>
      </c>
      <c r="O23" s="67">
        <v>132</v>
      </c>
      <c r="P23" s="67">
        <v>119</v>
      </c>
      <c r="Q23" s="89">
        <f t="shared" si="4"/>
        <v>90.151515151515156</v>
      </c>
      <c r="R23" s="67">
        <v>2970</v>
      </c>
      <c r="S23" s="67">
        <v>98</v>
      </c>
      <c r="T23" s="67">
        <v>89</v>
      </c>
      <c r="U23" s="89">
        <f t="shared" si="5"/>
        <v>90.816326530612244</v>
      </c>
      <c r="V23" s="67">
        <v>4727</v>
      </c>
      <c r="W23" s="67">
        <v>148</v>
      </c>
      <c r="X23" s="67">
        <v>136</v>
      </c>
      <c r="Y23" s="89">
        <f t="shared" si="3"/>
        <v>91.891891891891902</v>
      </c>
      <c r="Z23" s="67">
        <v>2472</v>
      </c>
      <c r="AA23" s="67">
        <v>85</v>
      </c>
      <c r="AB23" s="67">
        <v>72</v>
      </c>
      <c r="AC23" s="89">
        <f t="shared" si="6"/>
        <v>84.705882352941174</v>
      </c>
      <c r="AD23" s="67">
        <v>2552</v>
      </c>
      <c r="AE23" s="67">
        <v>42</v>
      </c>
      <c r="AF23" s="67">
        <v>40</v>
      </c>
      <c r="AG23" s="89">
        <f t="shared" si="7"/>
        <v>95.238095238095227</v>
      </c>
    </row>
    <row r="24" spans="1:33" x14ac:dyDescent="0.25">
      <c r="A24" s="87" t="s">
        <v>61</v>
      </c>
      <c r="B24" s="67">
        <v>125899</v>
      </c>
      <c r="C24" s="67">
        <v>4651</v>
      </c>
      <c r="D24" s="67">
        <v>3793</v>
      </c>
      <c r="E24" s="88">
        <f t="shared" si="0"/>
        <v>81.552354332401634</v>
      </c>
      <c r="F24" s="67">
        <v>23130</v>
      </c>
      <c r="G24" s="67">
        <v>663</v>
      </c>
      <c r="H24" s="67">
        <v>555</v>
      </c>
      <c r="I24" s="89">
        <f t="shared" si="1"/>
        <v>83.710407239819006</v>
      </c>
      <c r="J24" s="90">
        <v>35880</v>
      </c>
      <c r="K24" s="67">
        <v>381</v>
      </c>
      <c r="L24" s="67">
        <v>308</v>
      </c>
      <c r="M24" s="89">
        <f t="shared" si="2"/>
        <v>80.839895013123368</v>
      </c>
      <c r="N24" s="67">
        <v>6988</v>
      </c>
      <c r="O24" s="67">
        <v>154</v>
      </c>
      <c r="P24" s="67">
        <v>145</v>
      </c>
      <c r="Q24" s="89">
        <f t="shared" si="4"/>
        <v>94.155844155844164</v>
      </c>
      <c r="R24" s="67">
        <v>2508</v>
      </c>
      <c r="S24" s="67">
        <v>100</v>
      </c>
      <c r="T24" s="67">
        <v>92</v>
      </c>
      <c r="U24" s="89">
        <f t="shared" si="5"/>
        <v>92</v>
      </c>
      <c r="V24" s="67">
        <v>1582</v>
      </c>
      <c r="W24" s="67">
        <v>123</v>
      </c>
      <c r="X24" s="67">
        <v>112</v>
      </c>
      <c r="Y24" s="89">
        <f t="shared" si="3"/>
        <v>91.056910569105682</v>
      </c>
      <c r="Z24" s="67">
        <v>2008</v>
      </c>
      <c r="AA24" s="67">
        <v>92</v>
      </c>
      <c r="AB24" s="67">
        <v>83</v>
      </c>
      <c r="AC24" s="89">
        <f t="shared" si="6"/>
        <v>90.217391304347828</v>
      </c>
      <c r="AD24" s="67">
        <v>1616</v>
      </c>
      <c r="AE24" s="67">
        <v>58</v>
      </c>
      <c r="AF24" s="67">
        <v>56</v>
      </c>
      <c r="AG24" s="89">
        <f t="shared" si="7"/>
        <v>96.551724137931032</v>
      </c>
    </row>
    <row r="25" spans="1:33" x14ac:dyDescent="0.25">
      <c r="A25" s="87" t="s">
        <v>62</v>
      </c>
      <c r="B25" s="67">
        <v>162507</v>
      </c>
      <c r="C25" s="67">
        <v>6131</v>
      </c>
      <c r="D25" s="67">
        <v>4741</v>
      </c>
      <c r="E25" s="88">
        <f t="shared" si="0"/>
        <v>77.328331430435497</v>
      </c>
      <c r="F25" s="67">
        <v>33780</v>
      </c>
      <c r="G25" s="67">
        <v>851</v>
      </c>
      <c r="H25" s="67">
        <v>681</v>
      </c>
      <c r="I25" s="89">
        <f t="shared" si="1"/>
        <v>80.023501762632193</v>
      </c>
      <c r="J25" s="90">
        <v>39594</v>
      </c>
      <c r="K25" s="67">
        <v>495</v>
      </c>
      <c r="L25" s="67">
        <v>366</v>
      </c>
      <c r="M25" s="89">
        <f t="shared" si="2"/>
        <v>73.939393939393938</v>
      </c>
      <c r="N25" s="67">
        <v>6227</v>
      </c>
      <c r="O25" s="67">
        <v>189</v>
      </c>
      <c r="P25" s="67">
        <v>171</v>
      </c>
      <c r="Q25" s="89">
        <f t="shared" si="4"/>
        <v>90.476190476190482</v>
      </c>
      <c r="R25" s="67">
        <v>4210</v>
      </c>
      <c r="S25" s="67">
        <v>146</v>
      </c>
      <c r="T25" s="67">
        <v>125</v>
      </c>
      <c r="U25" s="89">
        <f t="shared" si="5"/>
        <v>85.61643835616438</v>
      </c>
      <c r="V25" s="67">
        <v>1956</v>
      </c>
      <c r="W25" s="67">
        <v>189</v>
      </c>
      <c r="X25" s="67">
        <v>162</v>
      </c>
      <c r="Y25" s="89">
        <f t="shared" si="3"/>
        <v>85.714285714285708</v>
      </c>
      <c r="Z25" s="67">
        <v>2498</v>
      </c>
      <c r="AA25" s="67">
        <v>100</v>
      </c>
      <c r="AB25" s="67">
        <v>91</v>
      </c>
      <c r="AC25" s="89">
        <f t="shared" si="6"/>
        <v>91</v>
      </c>
      <c r="AD25" s="67">
        <v>1709</v>
      </c>
      <c r="AE25" s="67">
        <v>64</v>
      </c>
      <c r="AF25" s="67">
        <v>64</v>
      </c>
      <c r="AG25" s="89">
        <f t="shared" si="7"/>
        <v>100</v>
      </c>
    </row>
    <row r="26" spans="1:33" x14ac:dyDescent="0.25">
      <c r="A26" s="87" t="s">
        <v>63</v>
      </c>
      <c r="B26" s="67">
        <v>109546</v>
      </c>
      <c r="C26" s="67">
        <v>4608</v>
      </c>
      <c r="D26" s="67">
        <v>3636</v>
      </c>
      <c r="E26" s="88">
        <f t="shared" si="0"/>
        <v>78.90625</v>
      </c>
      <c r="F26" s="67">
        <v>10221</v>
      </c>
      <c r="G26" s="67">
        <v>578</v>
      </c>
      <c r="H26" s="67">
        <v>479</v>
      </c>
      <c r="I26" s="89">
        <f t="shared" si="1"/>
        <v>82.871972318339104</v>
      </c>
      <c r="J26" s="90">
        <v>22083</v>
      </c>
      <c r="K26" s="67">
        <v>411</v>
      </c>
      <c r="L26" s="67">
        <v>325</v>
      </c>
      <c r="M26" s="89">
        <f t="shared" si="2"/>
        <v>79.075425790754267</v>
      </c>
      <c r="N26" s="67">
        <v>5961</v>
      </c>
      <c r="O26" s="67">
        <v>96</v>
      </c>
      <c r="P26" s="67">
        <v>81</v>
      </c>
      <c r="Q26" s="89">
        <f t="shared" si="4"/>
        <v>84.375</v>
      </c>
      <c r="R26" s="67">
        <v>1511</v>
      </c>
      <c r="S26" s="67">
        <v>76</v>
      </c>
      <c r="T26" s="67">
        <v>69</v>
      </c>
      <c r="U26" s="89">
        <f t="shared" si="5"/>
        <v>90.789473684210535</v>
      </c>
      <c r="V26" s="67">
        <v>1752</v>
      </c>
      <c r="W26" s="67">
        <v>128</v>
      </c>
      <c r="X26" s="67">
        <v>120</v>
      </c>
      <c r="Y26" s="89">
        <f t="shared" si="3"/>
        <v>93.75</v>
      </c>
      <c r="Z26" s="67">
        <v>1541</v>
      </c>
      <c r="AA26" s="67">
        <v>66</v>
      </c>
      <c r="AB26" s="67">
        <v>60</v>
      </c>
      <c r="AC26" s="89">
        <f t="shared" si="6"/>
        <v>90.909090909090907</v>
      </c>
      <c r="AD26" s="67">
        <v>1314</v>
      </c>
      <c r="AE26" s="67">
        <v>54</v>
      </c>
      <c r="AF26" s="67">
        <v>51</v>
      </c>
      <c r="AG26" s="89">
        <f t="shared" si="7"/>
        <v>94.444444444444443</v>
      </c>
    </row>
    <row r="27" spans="1:33" x14ac:dyDescent="0.25">
      <c r="A27" s="87" t="s">
        <v>64</v>
      </c>
      <c r="B27" s="67">
        <v>133136</v>
      </c>
      <c r="C27" s="67">
        <v>3967</v>
      </c>
      <c r="D27" s="67">
        <v>3117</v>
      </c>
      <c r="E27" s="88">
        <f t="shared" si="0"/>
        <v>78.573229140408372</v>
      </c>
      <c r="F27" s="67">
        <v>23760</v>
      </c>
      <c r="G27" s="67">
        <v>479</v>
      </c>
      <c r="H27" s="67">
        <v>388</v>
      </c>
      <c r="I27" s="89">
        <f t="shared" si="1"/>
        <v>81.002087682672226</v>
      </c>
      <c r="J27" s="90">
        <v>31157</v>
      </c>
      <c r="K27" s="67">
        <v>372</v>
      </c>
      <c r="L27" s="67">
        <v>274</v>
      </c>
      <c r="M27" s="89">
        <f t="shared" si="2"/>
        <v>73.655913978494624</v>
      </c>
      <c r="N27" s="67">
        <v>3826</v>
      </c>
      <c r="O27" s="67">
        <v>101</v>
      </c>
      <c r="P27" s="67">
        <v>95</v>
      </c>
      <c r="Q27" s="89">
        <f t="shared" si="4"/>
        <v>94.059405940594047</v>
      </c>
      <c r="R27" s="67">
        <v>1558</v>
      </c>
      <c r="S27" s="67">
        <v>45</v>
      </c>
      <c r="T27" s="67">
        <v>44</v>
      </c>
      <c r="U27" s="89">
        <f t="shared" si="5"/>
        <v>97.777777777777771</v>
      </c>
      <c r="V27" s="67">
        <v>1205</v>
      </c>
      <c r="W27" s="67">
        <v>125</v>
      </c>
      <c r="X27" s="67">
        <v>117</v>
      </c>
      <c r="Y27" s="89">
        <f t="shared" si="3"/>
        <v>93.600000000000009</v>
      </c>
      <c r="Z27" s="67">
        <v>1248</v>
      </c>
      <c r="AA27" s="67">
        <v>55</v>
      </c>
      <c r="AB27" s="67">
        <v>52</v>
      </c>
      <c r="AC27" s="89">
        <f t="shared" si="6"/>
        <v>94.545454545454547</v>
      </c>
      <c r="AD27" s="67">
        <v>927</v>
      </c>
      <c r="AE27" s="67">
        <v>39</v>
      </c>
      <c r="AF27" s="67">
        <v>37</v>
      </c>
      <c r="AG27" s="89">
        <f t="shared" si="7"/>
        <v>94.871794871794862</v>
      </c>
    </row>
    <row r="28" spans="1:33" x14ac:dyDescent="0.25">
      <c r="A28" s="87" t="s">
        <v>65</v>
      </c>
      <c r="B28" s="67">
        <v>149617</v>
      </c>
      <c r="C28" s="67">
        <v>4991</v>
      </c>
      <c r="D28" s="67">
        <v>3505</v>
      </c>
      <c r="E28" s="88">
        <f t="shared" si="0"/>
        <v>70.226407533560405</v>
      </c>
      <c r="F28" s="67">
        <v>29658</v>
      </c>
      <c r="G28" s="67">
        <v>613</v>
      </c>
      <c r="H28" s="67">
        <v>454</v>
      </c>
      <c r="I28" s="89">
        <f t="shared" si="1"/>
        <v>74.061990212071777</v>
      </c>
      <c r="J28" s="90">
        <v>23817</v>
      </c>
      <c r="K28" s="67">
        <v>370</v>
      </c>
      <c r="L28" s="67">
        <v>256</v>
      </c>
      <c r="M28" s="89">
        <f t="shared" si="2"/>
        <v>69.189189189189193</v>
      </c>
      <c r="N28" s="67">
        <v>3592</v>
      </c>
      <c r="O28" s="67">
        <v>162</v>
      </c>
      <c r="P28" s="67">
        <v>139</v>
      </c>
      <c r="Q28" s="89">
        <f t="shared" si="4"/>
        <v>85.802469135802468</v>
      </c>
      <c r="R28" s="67">
        <v>1923</v>
      </c>
      <c r="S28" s="67">
        <v>114</v>
      </c>
      <c r="T28" s="67">
        <v>93</v>
      </c>
      <c r="U28" s="89">
        <f t="shared" si="5"/>
        <v>81.578947368421055</v>
      </c>
      <c r="V28" s="67">
        <v>2075</v>
      </c>
      <c r="W28" s="67">
        <v>136</v>
      </c>
      <c r="X28" s="67">
        <v>110</v>
      </c>
      <c r="Y28" s="89">
        <f t="shared" si="3"/>
        <v>80.882352941176478</v>
      </c>
      <c r="Z28" s="67">
        <v>1384</v>
      </c>
      <c r="AA28" s="67">
        <v>105</v>
      </c>
      <c r="AB28" s="67">
        <v>83</v>
      </c>
      <c r="AC28" s="89">
        <f t="shared" si="6"/>
        <v>79.047619047619051</v>
      </c>
      <c r="AD28" s="67">
        <v>2155</v>
      </c>
      <c r="AE28" s="67">
        <v>76</v>
      </c>
      <c r="AF28" s="67">
        <v>66</v>
      </c>
      <c r="AG28" s="89">
        <f t="shared" si="7"/>
        <v>86.842105263157904</v>
      </c>
    </row>
    <row r="29" spans="1:33" x14ac:dyDescent="0.25">
      <c r="A29" s="87" t="s">
        <v>66</v>
      </c>
      <c r="B29" s="67">
        <v>126786</v>
      </c>
      <c r="C29" s="67">
        <v>5736</v>
      </c>
      <c r="D29" s="67">
        <v>4290</v>
      </c>
      <c r="E29" s="88">
        <f t="shared" si="0"/>
        <v>74.790794979079493</v>
      </c>
      <c r="F29" s="67">
        <v>15331</v>
      </c>
      <c r="G29" s="67">
        <v>743</v>
      </c>
      <c r="H29" s="67">
        <v>596</v>
      </c>
      <c r="I29" s="89">
        <f t="shared" si="1"/>
        <v>80.215343203230148</v>
      </c>
      <c r="J29" s="90">
        <v>31029</v>
      </c>
      <c r="K29" s="67">
        <v>572</v>
      </c>
      <c r="L29" s="67">
        <v>434</v>
      </c>
      <c r="M29" s="89">
        <f t="shared" si="2"/>
        <v>75.87412587412588</v>
      </c>
      <c r="N29" s="67">
        <v>3418</v>
      </c>
      <c r="O29" s="67">
        <v>158</v>
      </c>
      <c r="P29" s="67">
        <v>140</v>
      </c>
      <c r="Q29" s="89">
        <f t="shared" si="4"/>
        <v>88.60759493670885</v>
      </c>
      <c r="R29" s="67">
        <v>1447</v>
      </c>
      <c r="S29" s="67">
        <v>95</v>
      </c>
      <c r="T29" s="67">
        <v>89</v>
      </c>
      <c r="U29" s="89">
        <f t="shared" si="5"/>
        <v>93.684210526315795</v>
      </c>
      <c r="V29" s="67">
        <v>1377</v>
      </c>
      <c r="W29" s="67">
        <v>168</v>
      </c>
      <c r="X29" s="67">
        <v>146</v>
      </c>
      <c r="Y29" s="89">
        <f t="shared" si="3"/>
        <v>86.904761904761912</v>
      </c>
      <c r="Z29" s="67">
        <v>1024</v>
      </c>
      <c r="AA29" s="67">
        <v>81</v>
      </c>
      <c r="AB29" s="67">
        <v>61</v>
      </c>
      <c r="AC29" s="89">
        <f t="shared" si="6"/>
        <v>75.308641975308646</v>
      </c>
      <c r="AD29" s="67">
        <v>1006</v>
      </c>
      <c r="AE29" s="67">
        <v>45</v>
      </c>
      <c r="AF29" s="67">
        <v>43</v>
      </c>
      <c r="AG29" s="89">
        <f t="shared" si="7"/>
        <v>95.555555555555557</v>
      </c>
    </row>
    <row r="30" spans="1:33" x14ac:dyDescent="0.25">
      <c r="A30" s="87" t="s">
        <v>67</v>
      </c>
      <c r="B30" s="67">
        <v>97808</v>
      </c>
      <c r="C30" s="67">
        <v>6390</v>
      </c>
      <c r="D30" s="67">
        <v>5017</v>
      </c>
      <c r="E30" s="88">
        <f t="shared" si="0"/>
        <v>78.513302034428804</v>
      </c>
      <c r="F30" s="67">
        <v>16178</v>
      </c>
      <c r="G30" s="67">
        <v>940</v>
      </c>
      <c r="H30" s="67">
        <v>785</v>
      </c>
      <c r="I30" s="89">
        <f t="shared" si="1"/>
        <v>83.510638297872347</v>
      </c>
      <c r="J30" s="90">
        <v>11360</v>
      </c>
      <c r="K30" s="67">
        <v>584</v>
      </c>
      <c r="L30" s="67">
        <v>466</v>
      </c>
      <c r="M30" s="89">
        <f t="shared" si="2"/>
        <v>79.794520547945197</v>
      </c>
      <c r="N30" s="67">
        <v>3311</v>
      </c>
      <c r="O30" s="67">
        <v>154</v>
      </c>
      <c r="P30" s="67">
        <v>145</v>
      </c>
      <c r="Q30" s="89">
        <f t="shared" si="4"/>
        <v>94.155844155844164</v>
      </c>
      <c r="R30" s="67">
        <v>2271</v>
      </c>
      <c r="S30" s="67">
        <v>151</v>
      </c>
      <c r="T30" s="67">
        <v>142</v>
      </c>
      <c r="U30" s="89">
        <f t="shared" si="5"/>
        <v>94.039735099337747</v>
      </c>
      <c r="V30" s="67">
        <v>2262</v>
      </c>
      <c r="W30" s="67">
        <v>163</v>
      </c>
      <c r="X30" s="67">
        <v>146</v>
      </c>
      <c r="Y30" s="89">
        <f t="shared" si="3"/>
        <v>89.570552147239269</v>
      </c>
      <c r="Z30" s="67">
        <v>1194</v>
      </c>
      <c r="AA30" s="67">
        <v>89</v>
      </c>
      <c r="AB30" s="67">
        <v>74</v>
      </c>
      <c r="AC30" s="89">
        <f t="shared" si="6"/>
        <v>83.146067415730343</v>
      </c>
      <c r="AD30" s="67">
        <v>4619</v>
      </c>
      <c r="AE30" s="67">
        <v>78</v>
      </c>
      <c r="AF30" s="67">
        <v>75</v>
      </c>
      <c r="AG30" s="89">
        <f t="shared" si="7"/>
        <v>96.15384615384616</v>
      </c>
    </row>
    <row r="31" spans="1:33" x14ac:dyDescent="0.25">
      <c r="A31" s="87" t="s">
        <v>68</v>
      </c>
      <c r="B31" s="67">
        <v>60779</v>
      </c>
      <c r="C31" s="67">
        <v>3085</v>
      </c>
      <c r="D31" s="67">
        <v>2451</v>
      </c>
      <c r="E31" s="88">
        <f t="shared" si="0"/>
        <v>79.448946515397083</v>
      </c>
      <c r="F31" s="67">
        <v>8364</v>
      </c>
      <c r="G31" s="67">
        <v>432</v>
      </c>
      <c r="H31" s="67">
        <v>377</v>
      </c>
      <c r="I31" s="89">
        <f t="shared" si="1"/>
        <v>87.268518518518519</v>
      </c>
      <c r="J31" s="90">
        <v>5386</v>
      </c>
      <c r="K31" s="67">
        <v>250</v>
      </c>
      <c r="L31" s="67">
        <v>189</v>
      </c>
      <c r="M31" s="89">
        <f t="shared" si="2"/>
        <v>75.599999999999994</v>
      </c>
      <c r="N31" s="67">
        <v>2829</v>
      </c>
      <c r="O31" s="67">
        <v>93</v>
      </c>
      <c r="P31" s="67">
        <v>81</v>
      </c>
      <c r="Q31" s="89">
        <f t="shared" si="4"/>
        <v>87.096774193548384</v>
      </c>
      <c r="R31" s="67">
        <v>505</v>
      </c>
      <c r="S31" s="67">
        <v>54</v>
      </c>
      <c r="T31" s="67">
        <v>50</v>
      </c>
      <c r="U31" s="89">
        <f t="shared" si="5"/>
        <v>92.592592592592595</v>
      </c>
      <c r="V31" s="67">
        <v>544</v>
      </c>
      <c r="W31" s="67">
        <v>88</v>
      </c>
      <c r="X31" s="67">
        <v>78</v>
      </c>
      <c r="Y31" s="89">
        <f t="shared" si="3"/>
        <v>88.63636363636364</v>
      </c>
      <c r="Z31" s="67">
        <v>511</v>
      </c>
      <c r="AA31" s="67">
        <v>56</v>
      </c>
      <c r="AB31" s="67">
        <v>43</v>
      </c>
      <c r="AC31" s="89">
        <f t="shared" si="6"/>
        <v>76.785714285714292</v>
      </c>
      <c r="AD31" s="67">
        <v>511</v>
      </c>
      <c r="AE31" s="67">
        <v>26</v>
      </c>
      <c r="AF31" s="67">
        <v>23</v>
      </c>
      <c r="AG31" s="89">
        <f t="shared" si="7"/>
        <v>88.461538461538453</v>
      </c>
    </row>
    <row r="32" spans="1:33" x14ac:dyDescent="0.25">
      <c r="A32" s="87" t="s">
        <v>69</v>
      </c>
      <c r="B32" s="67">
        <v>57440</v>
      </c>
      <c r="C32" s="67">
        <v>2898</v>
      </c>
      <c r="D32" s="67">
        <v>2376</v>
      </c>
      <c r="E32" s="88">
        <f t="shared" si="0"/>
        <v>81.987577639751549</v>
      </c>
      <c r="F32" s="67">
        <v>12347</v>
      </c>
      <c r="G32" s="67">
        <v>388</v>
      </c>
      <c r="H32" s="67">
        <v>310</v>
      </c>
      <c r="I32" s="89">
        <f t="shared" si="1"/>
        <v>79.896907216494853</v>
      </c>
      <c r="J32" s="90">
        <v>12173</v>
      </c>
      <c r="K32" s="67">
        <v>265</v>
      </c>
      <c r="L32" s="67">
        <v>214</v>
      </c>
      <c r="M32" s="89">
        <f t="shared" si="2"/>
        <v>80.754716981132077</v>
      </c>
      <c r="N32" s="67">
        <v>2330</v>
      </c>
      <c r="O32" s="67">
        <v>81</v>
      </c>
      <c r="P32" s="67">
        <v>79</v>
      </c>
      <c r="Q32" s="89">
        <f t="shared" si="4"/>
        <v>97.53086419753086</v>
      </c>
      <c r="R32" s="67">
        <v>929</v>
      </c>
      <c r="S32" s="67">
        <v>59</v>
      </c>
      <c r="T32" s="67">
        <v>55</v>
      </c>
      <c r="U32" s="89">
        <f t="shared" si="5"/>
        <v>93.220338983050837</v>
      </c>
      <c r="V32" s="67">
        <v>349</v>
      </c>
      <c r="W32" s="67">
        <v>66</v>
      </c>
      <c r="X32" s="67">
        <v>57</v>
      </c>
      <c r="Y32" s="89">
        <f t="shared" si="3"/>
        <v>86.36363636363636</v>
      </c>
      <c r="Z32" s="67">
        <v>539</v>
      </c>
      <c r="AA32" s="67">
        <v>41</v>
      </c>
      <c r="AB32" s="67">
        <v>32</v>
      </c>
      <c r="AC32" s="89">
        <f t="shared" si="6"/>
        <v>78.048780487804876</v>
      </c>
      <c r="AD32" s="67">
        <v>1272</v>
      </c>
      <c r="AE32" s="67">
        <v>35</v>
      </c>
      <c r="AF32" s="67">
        <v>30</v>
      </c>
      <c r="AG32" s="89">
        <f t="shared" si="7"/>
        <v>85.714285714285708</v>
      </c>
    </row>
    <row r="33" spans="1:33" x14ac:dyDescent="0.25">
      <c r="A33" s="87" t="s">
        <v>70</v>
      </c>
      <c r="B33" s="67">
        <v>97002</v>
      </c>
      <c r="C33" s="67">
        <v>3977</v>
      </c>
      <c r="D33" s="67">
        <v>2891</v>
      </c>
      <c r="E33" s="88">
        <f t="shared" si="0"/>
        <v>72.692984661805383</v>
      </c>
      <c r="F33" s="67">
        <v>8693</v>
      </c>
      <c r="G33" s="67">
        <v>435</v>
      </c>
      <c r="H33" s="67">
        <v>337</v>
      </c>
      <c r="I33" s="89">
        <f t="shared" si="1"/>
        <v>77.47126436781609</v>
      </c>
      <c r="J33" s="90">
        <v>27763</v>
      </c>
      <c r="K33" s="67">
        <v>343</v>
      </c>
      <c r="L33" s="67">
        <v>237</v>
      </c>
      <c r="M33" s="89">
        <f t="shared" si="2"/>
        <v>69.096209912536438</v>
      </c>
      <c r="N33" s="67">
        <v>2226</v>
      </c>
      <c r="O33" s="67">
        <v>99</v>
      </c>
      <c r="P33" s="67">
        <v>83</v>
      </c>
      <c r="Q33" s="89">
        <f t="shared" si="4"/>
        <v>83.838383838383834</v>
      </c>
      <c r="R33" s="67">
        <v>1054</v>
      </c>
      <c r="S33" s="67">
        <v>72</v>
      </c>
      <c r="T33" s="67">
        <v>61</v>
      </c>
      <c r="U33" s="89">
        <f t="shared" si="5"/>
        <v>84.722222222222214</v>
      </c>
      <c r="V33" s="67">
        <v>1273</v>
      </c>
      <c r="W33" s="67">
        <v>129</v>
      </c>
      <c r="X33" s="67">
        <v>116</v>
      </c>
      <c r="Y33" s="89">
        <f t="shared" si="3"/>
        <v>89.922480620155042</v>
      </c>
      <c r="Z33" s="67">
        <v>1004</v>
      </c>
      <c r="AA33" s="67">
        <v>56</v>
      </c>
      <c r="AB33" s="67">
        <v>44</v>
      </c>
      <c r="AC33" s="89">
        <f t="shared" si="6"/>
        <v>78.571428571428569</v>
      </c>
      <c r="AD33" s="67">
        <v>1129</v>
      </c>
      <c r="AE33" s="67">
        <v>41</v>
      </c>
      <c r="AF33" s="67">
        <v>33</v>
      </c>
      <c r="AG33" s="89">
        <f t="shared" si="7"/>
        <v>80.487804878048792</v>
      </c>
    </row>
    <row r="34" spans="1:33" x14ac:dyDescent="0.25">
      <c r="A34" s="87" t="s">
        <v>71</v>
      </c>
      <c r="B34" s="67">
        <v>51879</v>
      </c>
      <c r="C34" s="67">
        <v>2515</v>
      </c>
      <c r="D34" s="67">
        <v>2027</v>
      </c>
      <c r="E34" s="88">
        <f t="shared" si="0"/>
        <v>80.59642147117296</v>
      </c>
      <c r="F34" s="67">
        <v>9929</v>
      </c>
      <c r="G34" s="67">
        <v>404</v>
      </c>
      <c r="H34" s="67">
        <v>336</v>
      </c>
      <c r="I34" s="89">
        <f t="shared" si="1"/>
        <v>83.168316831683171</v>
      </c>
      <c r="J34" s="90">
        <v>9904</v>
      </c>
      <c r="K34" s="67">
        <v>251</v>
      </c>
      <c r="L34" s="67">
        <v>196</v>
      </c>
      <c r="M34" s="89">
        <f t="shared" si="2"/>
        <v>78.08764940239044</v>
      </c>
      <c r="N34" s="67">
        <v>2200</v>
      </c>
      <c r="O34" s="67">
        <v>85</v>
      </c>
      <c r="P34" s="67">
        <v>78</v>
      </c>
      <c r="Q34" s="89">
        <f t="shared" si="4"/>
        <v>91.764705882352942</v>
      </c>
      <c r="R34" s="67">
        <v>1156</v>
      </c>
      <c r="S34" s="67">
        <v>59</v>
      </c>
      <c r="T34" s="67">
        <v>52</v>
      </c>
      <c r="U34" s="89">
        <f t="shared" si="5"/>
        <v>88.135593220338976</v>
      </c>
      <c r="V34" s="67">
        <v>431</v>
      </c>
      <c r="W34" s="67">
        <v>54</v>
      </c>
      <c r="X34" s="67">
        <v>46</v>
      </c>
      <c r="Y34" s="89">
        <f t="shared" si="3"/>
        <v>85.18518518518519</v>
      </c>
      <c r="Z34" s="67">
        <v>232</v>
      </c>
      <c r="AA34" s="67">
        <v>39</v>
      </c>
      <c r="AB34" s="67">
        <v>35</v>
      </c>
      <c r="AC34" s="89">
        <f t="shared" si="6"/>
        <v>89.743589743589752</v>
      </c>
      <c r="AD34" s="67">
        <v>753</v>
      </c>
      <c r="AE34" s="67">
        <v>32</v>
      </c>
      <c r="AF34" s="67">
        <v>31</v>
      </c>
      <c r="AG34" s="89">
        <f t="shared" si="7"/>
        <v>96.875</v>
      </c>
    </row>
    <row r="35" spans="1:33" x14ac:dyDescent="0.25">
      <c r="A35" s="87" t="s">
        <v>72</v>
      </c>
      <c r="B35" s="67">
        <v>98132</v>
      </c>
      <c r="C35" s="67">
        <v>4778</v>
      </c>
      <c r="D35" s="67">
        <v>3487</v>
      </c>
      <c r="E35" s="88">
        <f t="shared" si="0"/>
        <v>72.980326496442032</v>
      </c>
      <c r="F35" s="67">
        <v>15329</v>
      </c>
      <c r="G35" s="67">
        <v>594</v>
      </c>
      <c r="H35" s="67">
        <v>467</v>
      </c>
      <c r="I35" s="89">
        <f t="shared" si="1"/>
        <v>78.619528619528623</v>
      </c>
      <c r="J35" s="90">
        <v>18400</v>
      </c>
      <c r="K35" s="67">
        <v>436</v>
      </c>
      <c r="L35" s="67">
        <v>316</v>
      </c>
      <c r="M35" s="89">
        <f t="shared" si="2"/>
        <v>72.477064220183479</v>
      </c>
      <c r="N35" s="67">
        <v>2130</v>
      </c>
      <c r="O35" s="67">
        <v>131</v>
      </c>
      <c r="P35" s="67">
        <v>116</v>
      </c>
      <c r="Q35" s="89">
        <f t="shared" si="4"/>
        <v>88.549618320610691</v>
      </c>
      <c r="R35" s="67">
        <v>522</v>
      </c>
      <c r="S35" s="67">
        <v>87</v>
      </c>
      <c r="T35" s="67">
        <v>78</v>
      </c>
      <c r="U35" s="89">
        <f t="shared" si="5"/>
        <v>89.65517241379311</v>
      </c>
      <c r="V35" s="67">
        <v>1190</v>
      </c>
      <c r="W35" s="67">
        <v>144</v>
      </c>
      <c r="X35" s="67">
        <v>130</v>
      </c>
      <c r="Y35" s="89">
        <f t="shared" si="3"/>
        <v>90.277777777777786</v>
      </c>
      <c r="Z35" s="67">
        <v>518</v>
      </c>
      <c r="AA35" s="67">
        <v>64</v>
      </c>
      <c r="AB35" s="67">
        <v>55</v>
      </c>
      <c r="AC35" s="89">
        <f t="shared" si="6"/>
        <v>85.9375</v>
      </c>
      <c r="AD35" s="67">
        <v>844</v>
      </c>
      <c r="AE35" s="67">
        <v>58</v>
      </c>
      <c r="AF35" s="67">
        <v>53</v>
      </c>
      <c r="AG35" s="89">
        <f t="shared" si="7"/>
        <v>91.379310344827587</v>
      </c>
    </row>
    <row r="36" spans="1:33" x14ac:dyDescent="0.25">
      <c r="A36" s="87" t="s">
        <v>73</v>
      </c>
      <c r="B36" s="67">
        <v>56750</v>
      </c>
      <c r="C36" s="67">
        <v>6617</v>
      </c>
      <c r="D36" s="67">
        <v>5295</v>
      </c>
      <c r="E36" s="88">
        <f t="shared" si="0"/>
        <v>80.02115762430104</v>
      </c>
      <c r="F36" s="67">
        <v>14753</v>
      </c>
      <c r="G36" s="67">
        <v>1091</v>
      </c>
      <c r="H36" s="67">
        <v>894</v>
      </c>
      <c r="I36" s="89">
        <f t="shared" si="1"/>
        <v>81.943171402383129</v>
      </c>
      <c r="J36" s="90">
        <v>4317</v>
      </c>
      <c r="K36" s="67">
        <v>460</v>
      </c>
      <c r="L36" s="67">
        <v>383</v>
      </c>
      <c r="M36" s="89">
        <f t="shared" si="2"/>
        <v>83.260869565217391</v>
      </c>
      <c r="N36" s="67">
        <v>1824</v>
      </c>
      <c r="O36" s="67">
        <v>190</v>
      </c>
      <c r="P36" s="67">
        <v>169</v>
      </c>
      <c r="Q36" s="89">
        <f t="shared" si="4"/>
        <v>88.94736842105263</v>
      </c>
      <c r="R36" s="67">
        <v>1267</v>
      </c>
      <c r="S36" s="67">
        <v>136</v>
      </c>
      <c r="T36" s="67">
        <v>126</v>
      </c>
      <c r="U36" s="89">
        <f t="shared" si="5"/>
        <v>92.64705882352942</v>
      </c>
      <c r="V36" s="67">
        <v>940</v>
      </c>
      <c r="W36" s="67">
        <v>188</v>
      </c>
      <c r="X36" s="67">
        <v>172</v>
      </c>
      <c r="Y36" s="89">
        <f t="shared" si="3"/>
        <v>91.489361702127653</v>
      </c>
      <c r="Z36" s="67">
        <v>576</v>
      </c>
      <c r="AA36" s="67">
        <v>95</v>
      </c>
      <c r="AB36" s="67">
        <v>80</v>
      </c>
      <c r="AC36" s="89">
        <f t="shared" si="6"/>
        <v>84.210526315789465</v>
      </c>
      <c r="AD36" s="67">
        <v>449</v>
      </c>
      <c r="AE36" s="67">
        <v>60</v>
      </c>
      <c r="AF36" s="67">
        <v>55</v>
      </c>
      <c r="AG36" s="89">
        <f t="shared" si="7"/>
        <v>91.666666666666657</v>
      </c>
    </row>
    <row r="37" spans="1:33" x14ac:dyDescent="0.25">
      <c r="A37" s="87" t="s">
        <v>74</v>
      </c>
      <c r="B37" s="67">
        <v>62458</v>
      </c>
      <c r="C37" s="67">
        <v>5326</v>
      </c>
      <c r="D37" s="67">
        <v>4039</v>
      </c>
      <c r="E37" s="88">
        <f t="shared" si="0"/>
        <v>75.83552384528727</v>
      </c>
      <c r="F37" s="67">
        <v>9985</v>
      </c>
      <c r="G37" s="67">
        <v>742</v>
      </c>
      <c r="H37" s="67">
        <v>573</v>
      </c>
      <c r="I37" s="89">
        <f t="shared" si="1"/>
        <v>77.223719676549862</v>
      </c>
      <c r="J37" s="90">
        <v>9367</v>
      </c>
      <c r="K37" s="67">
        <v>557</v>
      </c>
      <c r="L37" s="67">
        <v>401</v>
      </c>
      <c r="M37" s="89">
        <f t="shared" si="2"/>
        <v>71.992818671454216</v>
      </c>
      <c r="N37" s="67">
        <v>1807</v>
      </c>
      <c r="O37" s="67">
        <v>135</v>
      </c>
      <c r="P37" s="67">
        <v>125</v>
      </c>
      <c r="Q37" s="89">
        <f t="shared" si="4"/>
        <v>92.592592592592595</v>
      </c>
      <c r="R37" s="67">
        <v>800</v>
      </c>
      <c r="S37" s="67">
        <v>85</v>
      </c>
      <c r="T37" s="67">
        <v>81</v>
      </c>
      <c r="U37" s="89">
        <f t="shared" si="5"/>
        <v>95.294117647058812</v>
      </c>
      <c r="V37" s="67">
        <v>932</v>
      </c>
      <c r="W37" s="67">
        <v>126</v>
      </c>
      <c r="X37" s="67">
        <v>110</v>
      </c>
      <c r="Y37" s="89">
        <f t="shared" si="3"/>
        <v>87.301587301587304</v>
      </c>
      <c r="Z37" s="67">
        <v>778</v>
      </c>
      <c r="AA37" s="67">
        <v>83</v>
      </c>
      <c r="AB37" s="67">
        <v>78</v>
      </c>
      <c r="AC37" s="89">
        <f t="shared" si="6"/>
        <v>93.975903614457835</v>
      </c>
      <c r="AD37" s="67">
        <v>805</v>
      </c>
      <c r="AE37" s="67">
        <v>49</v>
      </c>
      <c r="AF37" s="67">
        <v>47</v>
      </c>
      <c r="AG37" s="89">
        <f t="shared" si="7"/>
        <v>95.918367346938766</v>
      </c>
    </row>
    <row r="38" spans="1:33" x14ac:dyDescent="0.25">
      <c r="A38" s="87" t="s">
        <v>75</v>
      </c>
      <c r="B38" s="67">
        <v>49207</v>
      </c>
      <c r="C38" s="67">
        <v>2233</v>
      </c>
      <c r="D38" s="67">
        <v>1846</v>
      </c>
      <c r="E38" s="88">
        <f t="shared" si="0"/>
        <v>82.669055082848189</v>
      </c>
      <c r="F38" s="67">
        <v>7354</v>
      </c>
      <c r="G38" s="67">
        <v>300</v>
      </c>
      <c r="H38" s="67">
        <v>256</v>
      </c>
      <c r="I38" s="89">
        <f t="shared" si="1"/>
        <v>85.333333333333343</v>
      </c>
      <c r="J38" s="90">
        <v>13129</v>
      </c>
      <c r="K38" s="67">
        <v>204</v>
      </c>
      <c r="L38" s="67">
        <v>166</v>
      </c>
      <c r="M38" s="89">
        <f t="shared" si="2"/>
        <v>81.372549019607845</v>
      </c>
      <c r="N38" s="67">
        <v>1706</v>
      </c>
      <c r="O38" s="67">
        <v>67</v>
      </c>
      <c r="P38" s="67">
        <v>62</v>
      </c>
      <c r="Q38" s="89">
        <f t="shared" si="4"/>
        <v>92.537313432835816</v>
      </c>
      <c r="R38" s="67">
        <v>842</v>
      </c>
      <c r="S38" s="67">
        <v>48</v>
      </c>
      <c r="T38" s="67">
        <v>45</v>
      </c>
      <c r="U38" s="89">
        <f t="shared" si="5"/>
        <v>93.75</v>
      </c>
      <c r="V38" s="67">
        <v>443</v>
      </c>
      <c r="W38" s="67">
        <v>46</v>
      </c>
      <c r="X38" s="67">
        <v>40</v>
      </c>
      <c r="Y38" s="89">
        <f t="shared" ref="Y38:Y64" si="8">(X38/W38)*100</f>
        <v>86.956521739130437</v>
      </c>
      <c r="Z38" s="67">
        <v>157</v>
      </c>
      <c r="AA38" s="67">
        <v>34</v>
      </c>
      <c r="AB38" s="67">
        <v>32</v>
      </c>
      <c r="AC38" s="89">
        <f t="shared" si="6"/>
        <v>94.117647058823522</v>
      </c>
      <c r="AD38" s="67">
        <v>739</v>
      </c>
      <c r="AE38" s="67">
        <v>27</v>
      </c>
      <c r="AF38" s="67">
        <v>26</v>
      </c>
      <c r="AG38" s="89">
        <f t="shared" si="7"/>
        <v>96.296296296296291</v>
      </c>
    </row>
    <row r="39" spans="1:33" x14ac:dyDescent="0.25">
      <c r="A39" s="87" t="s">
        <v>76</v>
      </c>
      <c r="B39" s="67">
        <v>41500</v>
      </c>
      <c r="C39" s="67">
        <v>3426</v>
      </c>
      <c r="D39" s="67">
        <v>2585</v>
      </c>
      <c r="E39" s="88">
        <f t="shared" si="0"/>
        <v>75.452422650321068</v>
      </c>
      <c r="F39" s="67">
        <v>4597</v>
      </c>
      <c r="G39" s="67">
        <v>435</v>
      </c>
      <c r="H39" s="67">
        <v>343</v>
      </c>
      <c r="I39" s="89">
        <f t="shared" si="1"/>
        <v>78.850574712643677</v>
      </c>
      <c r="J39" s="90">
        <v>8457</v>
      </c>
      <c r="K39" s="67">
        <v>304</v>
      </c>
      <c r="L39" s="67">
        <v>211</v>
      </c>
      <c r="M39" s="89">
        <f t="shared" si="2"/>
        <v>69.407894736842096</v>
      </c>
      <c r="N39" s="67">
        <v>1590</v>
      </c>
      <c r="O39" s="67">
        <v>94</v>
      </c>
      <c r="P39" s="67">
        <v>79</v>
      </c>
      <c r="Q39" s="89">
        <f t="shared" ref="Q39:Q64" si="9">(P39/O39)*100</f>
        <v>84.042553191489361</v>
      </c>
      <c r="R39" s="67">
        <v>345</v>
      </c>
      <c r="S39" s="67">
        <v>54</v>
      </c>
      <c r="T39" s="67">
        <v>41</v>
      </c>
      <c r="U39" s="89">
        <f t="shared" ref="U39:U64" si="10">(T39/S39)*100</f>
        <v>75.925925925925924</v>
      </c>
      <c r="V39" s="67">
        <v>593</v>
      </c>
      <c r="W39" s="67">
        <v>103</v>
      </c>
      <c r="X39" s="67">
        <v>96</v>
      </c>
      <c r="Y39" s="89">
        <f t="shared" si="8"/>
        <v>93.203883495145632</v>
      </c>
      <c r="Z39" s="67">
        <v>516</v>
      </c>
      <c r="AA39" s="67">
        <v>56</v>
      </c>
      <c r="AB39" s="67">
        <v>52</v>
      </c>
      <c r="AC39" s="89">
        <f t="shared" ref="AC39:AC63" si="11">(AB39/AA39)*100</f>
        <v>92.857142857142861</v>
      </c>
      <c r="AD39" s="67">
        <v>622</v>
      </c>
      <c r="AE39" s="67">
        <v>36</v>
      </c>
      <c r="AF39" s="67">
        <v>36</v>
      </c>
      <c r="AG39" s="89">
        <f t="shared" ref="AG39:AG63" si="12">(AF39/AE39)*100</f>
        <v>100</v>
      </c>
    </row>
    <row r="40" spans="1:33" x14ac:dyDescent="0.25">
      <c r="A40" s="87" t="s">
        <v>77</v>
      </c>
      <c r="B40" s="67">
        <v>51575</v>
      </c>
      <c r="C40" s="67">
        <v>3789</v>
      </c>
      <c r="D40" s="67">
        <v>2842</v>
      </c>
      <c r="E40" s="88">
        <f t="shared" si="0"/>
        <v>75.006598046978084</v>
      </c>
      <c r="F40" s="67">
        <v>10505</v>
      </c>
      <c r="G40" s="67">
        <v>517</v>
      </c>
      <c r="H40" s="67">
        <v>407</v>
      </c>
      <c r="I40" s="89">
        <f t="shared" si="1"/>
        <v>78.723404255319153</v>
      </c>
      <c r="J40" s="90">
        <v>5907</v>
      </c>
      <c r="K40" s="67">
        <v>270</v>
      </c>
      <c r="L40" s="67">
        <v>207</v>
      </c>
      <c r="M40" s="89">
        <f t="shared" si="2"/>
        <v>76.666666666666671</v>
      </c>
      <c r="N40" s="67">
        <v>1478</v>
      </c>
      <c r="O40" s="67">
        <v>90</v>
      </c>
      <c r="P40" s="67">
        <v>79</v>
      </c>
      <c r="Q40" s="89">
        <f t="shared" si="9"/>
        <v>87.777777777777771</v>
      </c>
      <c r="R40" s="67">
        <v>509</v>
      </c>
      <c r="S40" s="67">
        <v>42</v>
      </c>
      <c r="T40" s="67">
        <v>40</v>
      </c>
      <c r="U40" s="89">
        <f t="shared" si="10"/>
        <v>95.238095238095227</v>
      </c>
      <c r="V40" s="67">
        <v>921</v>
      </c>
      <c r="W40" s="67">
        <v>134</v>
      </c>
      <c r="X40" s="67">
        <v>124</v>
      </c>
      <c r="Y40" s="89">
        <f t="shared" si="8"/>
        <v>92.537313432835816</v>
      </c>
      <c r="Z40" s="67">
        <v>317</v>
      </c>
      <c r="AA40" s="67">
        <v>51</v>
      </c>
      <c r="AB40" s="67">
        <v>39</v>
      </c>
      <c r="AC40" s="89">
        <f t="shared" si="11"/>
        <v>76.470588235294116</v>
      </c>
      <c r="AD40" s="67">
        <v>230</v>
      </c>
      <c r="AE40" s="67">
        <v>36</v>
      </c>
      <c r="AF40" s="67">
        <v>35</v>
      </c>
      <c r="AG40" s="89">
        <f t="shared" si="12"/>
        <v>97.222222222222214</v>
      </c>
    </row>
    <row r="41" spans="1:33" x14ac:dyDescent="0.25">
      <c r="A41" s="87" t="s">
        <v>78</v>
      </c>
      <c r="B41" s="67">
        <v>60105</v>
      </c>
      <c r="C41" s="67">
        <v>3011</v>
      </c>
      <c r="D41" s="67">
        <v>2267</v>
      </c>
      <c r="E41" s="88">
        <f t="shared" si="0"/>
        <v>75.290601129192964</v>
      </c>
      <c r="F41" s="67">
        <v>4444</v>
      </c>
      <c r="G41" s="67">
        <v>335</v>
      </c>
      <c r="H41" s="67">
        <v>275</v>
      </c>
      <c r="I41" s="89">
        <f t="shared" si="1"/>
        <v>82.089552238805979</v>
      </c>
      <c r="J41" s="90">
        <v>12926</v>
      </c>
      <c r="K41" s="67">
        <v>266</v>
      </c>
      <c r="L41" s="67">
        <v>207</v>
      </c>
      <c r="M41" s="89">
        <f t="shared" si="2"/>
        <v>77.819548872180462</v>
      </c>
      <c r="N41" s="67">
        <v>1441</v>
      </c>
      <c r="O41" s="67">
        <v>89</v>
      </c>
      <c r="P41" s="67">
        <v>79</v>
      </c>
      <c r="Q41" s="89">
        <f t="shared" si="9"/>
        <v>88.764044943820224</v>
      </c>
      <c r="R41" s="67">
        <v>549</v>
      </c>
      <c r="S41" s="67">
        <v>58</v>
      </c>
      <c r="T41" s="67">
        <v>54</v>
      </c>
      <c r="U41" s="89">
        <f t="shared" si="10"/>
        <v>93.103448275862064</v>
      </c>
      <c r="V41" s="67">
        <v>716</v>
      </c>
      <c r="W41" s="67">
        <v>83</v>
      </c>
      <c r="X41" s="67">
        <v>74</v>
      </c>
      <c r="Y41" s="89">
        <f t="shared" si="8"/>
        <v>89.156626506024097</v>
      </c>
      <c r="Z41" s="67">
        <v>172</v>
      </c>
      <c r="AA41" s="67">
        <v>39</v>
      </c>
      <c r="AB41" s="67">
        <v>33</v>
      </c>
      <c r="AC41" s="89">
        <f t="shared" si="11"/>
        <v>84.615384615384613</v>
      </c>
      <c r="AD41" s="67">
        <v>739</v>
      </c>
      <c r="AE41" s="67">
        <v>23</v>
      </c>
      <c r="AF41" s="67">
        <v>19</v>
      </c>
      <c r="AG41" s="89">
        <f t="shared" si="12"/>
        <v>82.608695652173907</v>
      </c>
    </row>
    <row r="42" spans="1:33" x14ac:dyDescent="0.25">
      <c r="A42" s="87" t="s">
        <v>79</v>
      </c>
      <c r="B42" s="67">
        <v>43969</v>
      </c>
      <c r="C42" s="67">
        <v>2468</v>
      </c>
      <c r="D42" s="67">
        <v>1983</v>
      </c>
      <c r="E42" s="88">
        <f t="shared" si="0"/>
        <v>80.348460291734199</v>
      </c>
      <c r="F42" s="67">
        <v>7630</v>
      </c>
      <c r="G42" s="67">
        <v>293</v>
      </c>
      <c r="H42" s="67">
        <v>246</v>
      </c>
      <c r="I42" s="89">
        <f t="shared" si="1"/>
        <v>83.959044368600672</v>
      </c>
      <c r="J42" s="90">
        <v>11132</v>
      </c>
      <c r="K42" s="67">
        <v>223</v>
      </c>
      <c r="L42" s="67">
        <v>169</v>
      </c>
      <c r="M42" s="89">
        <f t="shared" si="2"/>
        <v>75.784753363228702</v>
      </c>
      <c r="N42" s="67">
        <v>1376</v>
      </c>
      <c r="O42" s="67">
        <v>71</v>
      </c>
      <c r="P42" s="67">
        <v>64</v>
      </c>
      <c r="Q42" s="89">
        <f t="shared" si="9"/>
        <v>90.140845070422543</v>
      </c>
      <c r="R42" s="67">
        <v>770</v>
      </c>
      <c r="S42" s="67">
        <v>42</v>
      </c>
      <c r="T42" s="67">
        <v>35</v>
      </c>
      <c r="U42" s="89">
        <f t="shared" si="10"/>
        <v>83.333333333333343</v>
      </c>
      <c r="V42" s="67">
        <v>390</v>
      </c>
      <c r="W42" s="67">
        <v>59</v>
      </c>
      <c r="X42" s="67">
        <v>50</v>
      </c>
      <c r="Y42" s="89">
        <f t="shared" si="8"/>
        <v>84.745762711864401</v>
      </c>
      <c r="Z42" s="67">
        <v>584</v>
      </c>
      <c r="AA42" s="67">
        <v>41</v>
      </c>
      <c r="AB42" s="67">
        <v>34</v>
      </c>
      <c r="AC42" s="89">
        <f t="shared" si="11"/>
        <v>82.926829268292678</v>
      </c>
      <c r="AD42" s="67">
        <v>440</v>
      </c>
      <c r="AE42" s="67">
        <v>28</v>
      </c>
      <c r="AF42" s="67">
        <v>27</v>
      </c>
      <c r="AG42" s="89">
        <f t="shared" si="12"/>
        <v>96.428571428571431</v>
      </c>
    </row>
    <row r="43" spans="1:33" x14ac:dyDescent="0.25">
      <c r="A43" s="87" t="s">
        <v>80</v>
      </c>
      <c r="B43" s="67">
        <v>36987</v>
      </c>
      <c r="C43" s="67">
        <v>2449</v>
      </c>
      <c r="D43" s="67">
        <v>1950</v>
      </c>
      <c r="E43" s="88">
        <f t="shared" si="0"/>
        <v>79.624336463862804</v>
      </c>
      <c r="F43" s="67">
        <v>5055</v>
      </c>
      <c r="G43" s="67">
        <v>250</v>
      </c>
      <c r="H43" s="67">
        <v>204</v>
      </c>
      <c r="I43" s="89">
        <f t="shared" si="1"/>
        <v>81.599999999999994</v>
      </c>
      <c r="J43" s="90">
        <v>6481</v>
      </c>
      <c r="K43" s="67">
        <v>241</v>
      </c>
      <c r="L43" s="67">
        <v>181</v>
      </c>
      <c r="M43" s="89">
        <f t="shared" si="2"/>
        <v>75.103734439834028</v>
      </c>
      <c r="N43" s="67">
        <v>1354</v>
      </c>
      <c r="O43" s="67">
        <v>77</v>
      </c>
      <c r="P43" s="67">
        <v>69</v>
      </c>
      <c r="Q43" s="89">
        <f t="shared" si="9"/>
        <v>89.610389610389603</v>
      </c>
      <c r="R43" s="67">
        <v>422</v>
      </c>
      <c r="S43" s="67">
        <v>39</v>
      </c>
      <c r="T43" s="67">
        <v>38</v>
      </c>
      <c r="U43" s="89">
        <f t="shared" si="10"/>
        <v>97.435897435897431</v>
      </c>
      <c r="V43" s="67">
        <v>286</v>
      </c>
      <c r="W43" s="67">
        <v>60</v>
      </c>
      <c r="X43" s="67">
        <v>54</v>
      </c>
      <c r="Y43" s="89">
        <f t="shared" si="8"/>
        <v>90</v>
      </c>
      <c r="Z43" s="67">
        <v>489</v>
      </c>
      <c r="AA43" s="67">
        <v>53</v>
      </c>
      <c r="AB43" s="67">
        <v>49</v>
      </c>
      <c r="AC43" s="89">
        <f t="shared" si="11"/>
        <v>92.452830188679243</v>
      </c>
      <c r="AD43" s="67">
        <v>450</v>
      </c>
      <c r="AE43" s="67">
        <v>24</v>
      </c>
      <c r="AF43" s="67">
        <v>23</v>
      </c>
      <c r="AG43" s="89">
        <f t="shared" si="12"/>
        <v>95.833333333333343</v>
      </c>
    </row>
    <row r="44" spans="1:33" x14ac:dyDescent="0.25">
      <c r="A44" s="87" t="s">
        <v>81</v>
      </c>
      <c r="B44" s="67">
        <v>45483</v>
      </c>
      <c r="C44" s="67">
        <v>3758</v>
      </c>
      <c r="D44" s="67">
        <v>3104</v>
      </c>
      <c r="E44" s="88">
        <f t="shared" si="0"/>
        <v>82.597126130920699</v>
      </c>
      <c r="F44" s="67">
        <v>6407</v>
      </c>
      <c r="G44" s="67">
        <v>476</v>
      </c>
      <c r="H44" s="67">
        <v>396</v>
      </c>
      <c r="I44" s="89">
        <f t="shared" si="1"/>
        <v>83.193277310924373</v>
      </c>
      <c r="J44" s="90">
        <v>10491</v>
      </c>
      <c r="K44" s="67">
        <v>377</v>
      </c>
      <c r="L44" s="67">
        <v>302</v>
      </c>
      <c r="M44" s="89">
        <f t="shared" si="2"/>
        <v>80.106100795755964</v>
      </c>
      <c r="N44" s="67">
        <v>1214</v>
      </c>
      <c r="O44" s="67">
        <v>113</v>
      </c>
      <c r="P44" s="67">
        <v>107</v>
      </c>
      <c r="Q44" s="89">
        <f t="shared" si="9"/>
        <v>94.690265486725664</v>
      </c>
      <c r="R44" s="67">
        <v>767</v>
      </c>
      <c r="S44" s="67">
        <v>92</v>
      </c>
      <c r="T44" s="67">
        <v>86</v>
      </c>
      <c r="U44" s="89">
        <f t="shared" si="10"/>
        <v>93.478260869565219</v>
      </c>
      <c r="V44" s="67">
        <v>830</v>
      </c>
      <c r="W44" s="67">
        <v>101</v>
      </c>
      <c r="X44" s="67">
        <v>91</v>
      </c>
      <c r="Y44" s="89">
        <f t="shared" si="8"/>
        <v>90.099009900990097</v>
      </c>
      <c r="Z44" s="67">
        <v>514</v>
      </c>
      <c r="AA44" s="67">
        <v>66</v>
      </c>
      <c r="AB44" s="67">
        <v>63</v>
      </c>
      <c r="AC44" s="89">
        <f t="shared" si="11"/>
        <v>95.454545454545453</v>
      </c>
      <c r="AD44" s="67">
        <v>686</v>
      </c>
      <c r="AE44" s="67">
        <v>45</v>
      </c>
      <c r="AF44" s="67">
        <v>43</v>
      </c>
      <c r="AG44" s="89">
        <f t="shared" si="12"/>
        <v>95.555555555555557</v>
      </c>
    </row>
    <row r="45" spans="1:33" x14ac:dyDescent="0.25">
      <c r="A45" s="87" t="s">
        <v>82</v>
      </c>
      <c r="B45" s="67">
        <v>61924</v>
      </c>
      <c r="C45" s="67">
        <v>3866</v>
      </c>
      <c r="D45" s="67">
        <v>2954</v>
      </c>
      <c r="E45" s="88">
        <f t="shared" si="0"/>
        <v>76.409725814795664</v>
      </c>
      <c r="F45" s="67">
        <v>8367</v>
      </c>
      <c r="G45" s="67">
        <v>511</v>
      </c>
      <c r="H45" s="67">
        <v>440</v>
      </c>
      <c r="I45" s="89">
        <f t="shared" si="1"/>
        <v>86.105675146771034</v>
      </c>
      <c r="J45" s="90">
        <v>11064</v>
      </c>
      <c r="K45" s="67">
        <v>346</v>
      </c>
      <c r="L45" s="67">
        <v>264</v>
      </c>
      <c r="M45" s="89">
        <f t="shared" si="2"/>
        <v>76.300578034682076</v>
      </c>
      <c r="N45" s="67">
        <v>1196</v>
      </c>
      <c r="O45" s="67">
        <v>78</v>
      </c>
      <c r="P45" s="67">
        <v>70</v>
      </c>
      <c r="Q45" s="89">
        <f t="shared" si="9"/>
        <v>89.743589743589752</v>
      </c>
      <c r="R45" s="67">
        <v>362</v>
      </c>
      <c r="S45" s="67">
        <v>49</v>
      </c>
      <c r="T45" s="67">
        <v>40</v>
      </c>
      <c r="U45" s="89">
        <f t="shared" si="10"/>
        <v>81.632653061224488</v>
      </c>
      <c r="V45" s="67">
        <v>436</v>
      </c>
      <c r="W45" s="67">
        <v>106</v>
      </c>
      <c r="X45" s="67">
        <v>98</v>
      </c>
      <c r="Y45" s="89">
        <f t="shared" si="8"/>
        <v>92.452830188679243</v>
      </c>
      <c r="Z45" s="67">
        <v>749</v>
      </c>
      <c r="AA45" s="67">
        <v>63</v>
      </c>
      <c r="AB45" s="67">
        <v>48</v>
      </c>
      <c r="AC45" s="89">
        <f t="shared" si="11"/>
        <v>76.19047619047619</v>
      </c>
      <c r="AD45" s="67">
        <v>583</v>
      </c>
      <c r="AE45" s="67">
        <v>33</v>
      </c>
      <c r="AF45" s="67">
        <v>31</v>
      </c>
      <c r="AG45" s="89">
        <f t="shared" si="12"/>
        <v>93.939393939393938</v>
      </c>
    </row>
    <row r="46" spans="1:33" x14ac:dyDescent="0.25">
      <c r="A46" s="87" t="s">
        <v>83</v>
      </c>
      <c r="B46" s="67">
        <v>40192</v>
      </c>
      <c r="C46" s="67">
        <v>2849</v>
      </c>
      <c r="D46" s="67">
        <v>2221</v>
      </c>
      <c r="E46" s="88">
        <f t="shared" si="0"/>
        <v>77.957177957177962</v>
      </c>
      <c r="F46" s="67">
        <v>4712</v>
      </c>
      <c r="G46" s="67">
        <v>369</v>
      </c>
      <c r="H46" s="67">
        <v>309</v>
      </c>
      <c r="I46" s="89">
        <f t="shared" si="1"/>
        <v>83.739837398373979</v>
      </c>
      <c r="J46" s="90">
        <v>6235</v>
      </c>
      <c r="K46" s="67">
        <v>298</v>
      </c>
      <c r="L46" s="67">
        <v>243</v>
      </c>
      <c r="M46" s="89">
        <f t="shared" si="2"/>
        <v>81.543624161073822</v>
      </c>
      <c r="N46" s="67">
        <v>1191</v>
      </c>
      <c r="O46" s="67">
        <v>66</v>
      </c>
      <c r="P46" s="67">
        <v>58</v>
      </c>
      <c r="Q46" s="89">
        <f t="shared" si="9"/>
        <v>87.878787878787875</v>
      </c>
      <c r="R46" s="67">
        <v>1162</v>
      </c>
      <c r="S46" s="67">
        <v>73</v>
      </c>
      <c r="T46" s="67">
        <v>65</v>
      </c>
      <c r="U46" s="89">
        <f t="shared" si="10"/>
        <v>89.041095890410958</v>
      </c>
      <c r="V46" s="67">
        <v>877</v>
      </c>
      <c r="W46" s="67">
        <v>83</v>
      </c>
      <c r="X46" s="67">
        <v>76</v>
      </c>
      <c r="Y46" s="89">
        <f t="shared" si="8"/>
        <v>91.566265060240966</v>
      </c>
      <c r="Z46" s="67">
        <v>257</v>
      </c>
      <c r="AA46" s="67">
        <v>40</v>
      </c>
      <c r="AB46" s="67">
        <v>30</v>
      </c>
      <c r="AC46" s="89">
        <f t="shared" si="11"/>
        <v>75</v>
      </c>
      <c r="AD46" s="67">
        <v>391</v>
      </c>
      <c r="AE46" s="67">
        <v>25</v>
      </c>
      <c r="AF46" s="67">
        <v>24</v>
      </c>
      <c r="AG46" s="89">
        <f t="shared" si="12"/>
        <v>96</v>
      </c>
    </row>
    <row r="47" spans="1:33" x14ac:dyDescent="0.25">
      <c r="A47" s="87" t="s">
        <v>84</v>
      </c>
      <c r="B47" s="67">
        <v>20419</v>
      </c>
      <c r="C47" s="67">
        <v>1420</v>
      </c>
      <c r="D47" s="67">
        <v>1149</v>
      </c>
      <c r="E47" s="88">
        <f t="shared" si="0"/>
        <v>80.91549295774648</v>
      </c>
      <c r="F47" s="67">
        <v>2121</v>
      </c>
      <c r="G47" s="67">
        <v>169</v>
      </c>
      <c r="H47" s="67">
        <v>142</v>
      </c>
      <c r="I47" s="89">
        <f t="shared" si="1"/>
        <v>84.023668639053255</v>
      </c>
      <c r="J47" s="90">
        <v>2554</v>
      </c>
      <c r="K47" s="67">
        <v>98</v>
      </c>
      <c r="L47" s="67">
        <v>73</v>
      </c>
      <c r="M47" s="89">
        <f t="shared" si="2"/>
        <v>74.489795918367349</v>
      </c>
      <c r="N47" s="67">
        <v>835</v>
      </c>
      <c r="O47" s="67">
        <v>47</v>
      </c>
      <c r="P47" s="67">
        <v>41</v>
      </c>
      <c r="Q47" s="89">
        <f t="shared" si="9"/>
        <v>87.2340425531915</v>
      </c>
      <c r="R47" s="67">
        <v>323</v>
      </c>
      <c r="S47" s="67">
        <v>23</v>
      </c>
      <c r="T47" s="67">
        <v>22</v>
      </c>
      <c r="U47" s="89">
        <f t="shared" si="10"/>
        <v>95.652173913043484</v>
      </c>
      <c r="V47" s="67">
        <v>157</v>
      </c>
      <c r="W47" s="67">
        <v>37</v>
      </c>
      <c r="X47" s="67">
        <v>31</v>
      </c>
      <c r="Y47" s="89">
        <f t="shared" si="8"/>
        <v>83.78378378378379</v>
      </c>
      <c r="Z47" s="67">
        <v>289</v>
      </c>
      <c r="AA47" s="67">
        <v>18</v>
      </c>
      <c r="AB47" s="67">
        <v>15</v>
      </c>
      <c r="AC47" s="89">
        <f t="shared" si="11"/>
        <v>83.333333333333343</v>
      </c>
      <c r="AD47" s="67">
        <v>198</v>
      </c>
      <c r="AE47" s="67">
        <v>19</v>
      </c>
      <c r="AF47" s="67">
        <v>19</v>
      </c>
      <c r="AG47" s="89">
        <f t="shared" si="12"/>
        <v>100</v>
      </c>
    </row>
    <row r="48" spans="1:33" x14ac:dyDescent="0.25">
      <c r="A48" s="87" t="s">
        <v>85</v>
      </c>
      <c r="B48" s="67">
        <v>41822</v>
      </c>
      <c r="C48" s="67">
        <v>3232</v>
      </c>
      <c r="D48" s="67">
        <v>2340</v>
      </c>
      <c r="E48" s="88">
        <f t="shared" si="0"/>
        <v>72.400990099009903</v>
      </c>
      <c r="F48" s="67">
        <v>8018</v>
      </c>
      <c r="G48" s="67">
        <v>331</v>
      </c>
      <c r="H48" s="67">
        <v>247</v>
      </c>
      <c r="I48" s="89">
        <f t="shared" si="1"/>
        <v>74.622356495468281</v>
      </c>
      <c r="J48" s="90">
        <v>8967</v>
      </c>
      <c r="K48" s="67">
        <v>289</v>
      </c>
      <c r="L48" s="67">
        <v>205</v>
      </c>
      <c r="M48" s="89">
        <f t="shared" si="2"/>
        <v>70.934256055363321</v>
      </c>
      <c r="N48" s="67">
        <v>794</v>
      </c>
      <c r="O48" s="67">
        <v>87</v>
      </c>
      <c r="P48" s="67">
        <v>76</v>
      </c>
      <c r="Q48" s="89">
        <f t="shared" si="9"/>
        <v>87.356321839080465</v>
      </c>
      <c r="R48" s="67">
        <v>340</v>
      </c>
      <c r="S48" s="67">
        <v>44</v>
      </c>
      <c r="T48" s="67">
        <v>26</v>
      </c>
      <c r="U48" s="89">
        <f t="shared" si="10"/>
        <v>59.090909090909093</v>
      </c>
      <c r="V48" s="67">
        <v>345</v>
      </c>
      <c r="W48" s="67">
        <v>62</v>
      </c>
      <c r="X48" s="67">
        <v>55</v>
      </c>
      <c r="Y48" s="89">
        <f t="shared" si="8"/>
        <v>88.709677419354833</v>
      </c>
      <c r="Z48" s="67">
        <v>254</v>
      </c>
      <c r="AA48" s="67">
        <v>52</v>
      </c>
      <c r="AB48" s="67">
        <v>49</v>
      </c>
      <c r="AC48" s="89">
        <f t="shared" si="11"/>
        <v>94.230769230769226</v>
      </c>
      <c r="AD48" s="67">
        <v>631</v>
      </c>
      <c r="AE48" s="67">
        <v>40</v>
      </c>
      <c r="AF48" s="67">
        <v>39</v>
      </c>
      <c r="AG48" s="89">
        <f t="shared" si="12"/>
        <v>97.5</v>
      </c>
    </row>
    <row r="49" spans="1:33" x14ac:dyDescent="0.25">
      <c r="A49" s="87" t="s">
        <v>86</v>
      </c>
      <c r="B49" s="67">
        <v>16530</v>
      </c>
      <c r="C49" s="67">
        <v>1812</v>
      </c>
      <c r="D49" s="67">
        <v>1420</v>
      </c>
      <c r="E49" s="88">
        <f t="shared" si="0"/>
        <v>78.366445916114785</v>
      </c>
      <c r="F49" s="67">
        <v>2150</v>
      </c>
      <c r="G49" s="67">
        <v>237</v>
      </c>
      <c r="H49" s="67">
        <v>190</v>
      </c>
      <c r="I49" s="89">
        <f t="shared" si="1"/>
        <v>80.168776371308013</v>
      </c>
      <c r="J49" s="90">
        <v>2209</v>
      </c>
      <c r="K49" s="67">
        <v>154</v>
      </c>
      <c r="L49" s="67">
        <v>117</v>
      </c>
      <c r="M49" s="89">
        <f t="shared" si="2"/>
        <v>75.974025974025977</v>
      </c>
      <c r="N49" s="67">
        <v>762</v>
      </c>
      <c r="O49" s="67">
        <v>71</v>
      </c>
      <c r="P49" s="67">
        <v>66</v>
      </c>
      <c r="Q49" s="89">
        <f t="shared" si="9"/>
        <v>92.957746478873233</v>
      </c>
      <c r="R49" s="67">
        <v>137</v>
      </c>
      <c r="S49" s="67">
        <v>36</v>
      </c>
      <c r="T49" s="67">
        <v>35</v>
      </c>
      <c r="U49" s="89">
        <f t="shared" si="10"/>
        <v>97.222222222222214</v>
      </c>
      <c r="V49" s="67">
        <v>249</v>
      </c>
      <c r="W49" s="67">
        <v>44</v>
      </c>
      <c r="X49" s="67">
        <v>41</v>
      </c>
      <c r="Y49" s="89">
        <f t="shared" si="8"/>
        <v>93.181818181818173</v>
      </c>
      <c r="Z49" s="67">
        <v>144</v>
      </c>
      <c r="AA49" s="67">
        <v>41</v>
      </c>
      <c r="AB49" s="67">
        <v>40</v>
      </c>
      <c r="AC49" s="89">
        <f t="shared" si="11"/>
        <v>97.560975609756099</v>
      </c>
      <c r="AD49" s="67">
        <v>105</v>
      </c>
      <c r="AE49" s="67">
        <v>11</v>
      </c>
      <c r="AF49" s="67">
        <v>10</v>
      </c>
      <c r="AG49" s="89">
        <f t="shared" si="12"/>
        <v>90.909090909090907</v>
      </c>
    </row>
    <row r="50" spans="1:33" x14ac:dyDescent="0.25">
      <c r="A50" s="87" t="s">
        <v>87</v>
      </c>
      <c r="B50" s="67">
        <v>26338</v>
      </c>
      <c r="C50" s="67">
        <v>1859</v>
      </c>
      <c r="D50" s="67">
        <v>1441</v>
      </c>
      <c r="E50" s="88">
        <f t="shared" si="0"/>
        <v>77.514792899408278</v>
      </c>
      <c r="F50" s="67">
        <v>3298</v>
      </c>
      <c r="G50" s="67">
        <v>269</v>
      </c>
      <c r="H50" s="67">
        <v>229</v>
      </c>
      <c r="I50" s="89">
        <f t="shared" si="1"/>
        <v>85.130111524163567</v>
      </c>
      <c r="J50" s="90">
        <v>2215</v>
      </c>
      <c r="K50" s="67">
        <v>167</v>
      </c>
      <c r="L50" s="67">
        <v>119</v>
      </c>
      <c r="M50" s="89">
        <f t="shared" si="2"/>
        <v>71.257485029940113</v>
      </c>
      <c r="N50" s="67">
        <v>754</v>
      </c>
      <c r="O50" s="67">
        <v>47</v>
      </c>
      <c r="P50" s="67">
        <v>44</v>
      </c>
      <c r="Q50" s="89">
        <f t="shared" si="9"/>
        <v>93.61702127659575</v>
      </c>
      <c r="R50" s="67">
        <v>147</v>
      </c>
      <c r="S50" s="67">
        <v>32</v>
      </c>
      <c r="T50" s="67">
        <v>31</v>
      </c>
      <c r="U50" s="89">
        <f t="shared" si="10"/>
        <v>96.875</v>
      </c>
      <c r="V50" s="67">
        <v>408</v>
      </c>
      <c r="W50" s="67">
        <v>44</v>
      </c>
      <c r="X50" s="67">
        <v>38</v>
      </c>
      <c r="Y50" s="89">
        <f t="shared" si="8"/>
        <v>86.36363636363636</v>
      </c>
      <c r="Z50" s="67">
        <v>293</v>
      </c>
      <c r="AA50" s="67">
        <v>29</v>
      </c>
      <c r="AB50" s="67">
        <v>29</v>
      </c>
      <c r="AC50" s="89">
        <f t="shared" si="11"/>
        <v>100</v>
      </c>
      <c r="AD50" s="67">
        <v>69</v>
      </c>
      <c r="AE50" s="67">
        <v>11</v>
      </c>
      <c r="AF50" s="67">
        <v>10</v>
      </c>
      <c r="AG50" s="89">
        <f t="shared" si="12"/>
        <v>90.909090909090907</v>
      </c>
    </row>
    <row r="51" spans="1:33" x14ac:dyDescent="0.25">
      <c r="A51" s="87" t="s">
        <v>88</v>
      </c>
      <c r="B51" s="67">
        <v>17220</v>
      </c>
      <c r="C51" s="67">
        <v>1818</v>
      </c>
      <c r="D51" s="67">
        <v>1555</v>
      </c>
      <c r="E51" s="88">
        <f t="shared" si="0"/>
        <v>85.533553355335528</v>
      </c>
      <c r="F51" s="67">
        <v>2482</v>
      </c>
      <c r="G51" s="67">
        <v>221</v>
      </c>
      <c r="H51" s="67">
        <v>187</v>
      </c>
      <c r="I51" s="89">
        <f t="shared" si="1"/>
        <v>84.615384615384613</v>
      </c>
      <c r="J51" s="90">
        <v>3872</v>
      </c>
      <c r="K51" s="67">
        <v>127</v>
      </c>
      <c r="L51" s="67">
        <v>110</v>
      </c>
      <c r="M51" s="89">
        <f t="shared" si="2"/>
        <v>86.614173228346459</v>
      </c>
      <c r="N51" s="67">
        <v>558</v>
      </c>
      <c r="O51" s="67">
        <v>58</v>
      </c>
      <c r="P51" s="67">
        <v>53</v>
      </c>
      <c r="Q51" s="89">
        <f t="shared" si="9"/>
        <v>91.379310344827587</v>
      </c>
      <c r="R51" s="67">
        <v>358</v>
      </c>
      <c r="S51" s="67">
        <v>54</v>
      </c>
      <c r="T51" s="67">
        <v>49</v>
      </c>
      <c r="U51" s="89">
        <f t="shared" si="10"/>
        <v>90.740740740740748</v>
      </c>
      <c r="V51" s="67">
        <v>387</v>
      </c>
      <c r="W51" s="67">
        <v>74</v>
      </c>
      <c r="X51" s="67">
        <v>70</v>
      </c>
      <c r="Y51" s="89">
        <f t="shared" si="8"/>
        <v>94.594594594594597</v>
      </c>
      <c r="Z51" s="67">
        <v>85</v>
      </c>
      <c r="AA51" s="67">
        <v>36</v>
      </c>
      <c r="AB51" s="67">
        <v>34</v>
      </c>
      <c r="AC51" s="89">
        <f t="shared" si="11"/>
        <v>94.444444444444443</v>
      </c>
      <c r="AD51" s="67">
        <v>390</v>
      </c>
      <c r="AE51" s="67">
        <v>29</v>
      </c>
      <c r="AF51" s="67">
        <v>29</v>
      </c>
      <c r="AG51" s="89">
        <f t="shared" si="12"/>
        <v>100</v>
      </c>
    </row>
    <row r="52" spans="1:33" x14ac:dyDescent="0.25">
      <c r="A52" s="87" t="s">
        <v>89</v>
      </c>
      <c r="B52" s="67">
        <v>14128</v>
      </c>
      <c r="C52" s="67">
        <v>1369</v>
      </c>
      <c r="D52" s="67">
        <v>1205</v>
      </c>
      <c r="E52" s="88">
        <f t="shared" si="0"/>
        <v>88.020452885317752</v>
      </c>
      <c r="F52" s="67">
        <v>1879</v>
      </c>
      <c r="G52" s="67">
        <v>152</v>
      </c>
      <c r="H52" s="67">
        <v>135</v>
      </c>
      <c r="I52" s="89">
        <f t="shared" si="1"/>
        <v>88.81578947368422</v>
      </c>
      <c r="J52" s="90">
        <v>3815</v>
      </c>
      <c r="K52" s="67">
        <v>128</v>
      </c>
      <c r="L52" s="67">
        <v>111</v>
      </c>
      <c r="M52" s="89">
        <f t="shared" si="2"/>
        <v>86.71875</v>
      </c>
      <c r="N52" s="67">
        <v>490</v>
      </c>
      <c r="O52" s="67">
        <v>43</v>
      </c>
      <c r="P52" s="67">
        <v>42</v>
      </c>
      <c r="Q52" s="89">
        <f t="shared" si="9"/>
        <v>97.674418604651152</v>
      </c>
      <c r="R52" s="67">
        <v>317</v>
      </c>
      <c r="S52" s="67">
        <v>35</v>
      </c>
      <c r="T52" s="67">
        <v>35</v>
      </c>
      <c r="U52" s="89">
        <f t="shared" si="10"/>
        <v>100</v>
      </c>
      <c r="V52" s="67">
        <v>115</v>
      </c>
      <c r="W52" s="67">
        <v>39</v>
      </c>
      <c r="X52" s="67">
        <v>35</v>
      </c>
      <c r="Y52" s="89">
        <f t="shared" si="8"/>
        <v>89.743589743589752</v>
      </c>
      <c r="Z52" s="67">
        <v>106</v>
      </c>
      <c r="AA52" s="67">
        <v>19</v>
      </c>
      <c r="AB52" s="67">
        <v>18</v>
      </c>
      <c r="AC52" s="89">
        <f t="shared" si="11"/>
        <v>94.73684210526315</v>
      </c>
      <c r="AD52" s="67">
        <v>153</v>
      </c>
      <c r="AE52" s="67">
        <v>22</v>
      </c>
      <c r="AF52" s="67">
        <v>21</v>
      </c>
      <c r="AG52" s="89">
        <f t="shared" si="12"/>
        <v>95.454545454545453</v>
      </c>
    </row>
    <row r="53" spans="1:33" x14ac:dyDescent="0.25">
      <c r="A53" s="87" t="s">
        <v>90</v>
      </c>
      <c r="B53" s="67">
        <v>25734</v>
      </c>
      <c r="C53" s="67">
        <v>1806</v>
      </c>
      <c r="D53" s="67">
        <v>990</v>
      </c>
      <c r="E53" s="88">
        <f t="shared" si="0"/>
        <v>54.817275747508312</v>
      </c>
      <c r="F53" s="67">
        <v>2048</v>
      </c>
      <c r="G53" s="67">
        <v>168</v>
      </c>
      <c r="H53" s="67">
        <v>103</v>
      </c>
      <c r="I53" s="89">
        <f t="shared" si="1"/>
        <v>61.30952380952381</v>
      </c>
      <c r="J53" s="90">
        <v>3900</v>
      </c>
      <c r="K53" s="67">
        <v>168</v>
      </c>
      <c r="L53" s="67">
        <v>96</v>
      </c>
      <c r="M53" s="89">
        <f t="shared" si="2"/>
        <v>57.142857142857139</v>
      </c>
      <c r="N53" s="67">
        <v>433</v>
      </c>
      <c r="O53" s="67">
        <v>51</v>
      </c>
      <c r="P53" s="67">
        <v>25</v>
      </c>
      <c r="Q53" s="89">
        <f t="shared" si="9"/>
        <v>49.019607843137251</v>
      </c>
      <c r="R53" s="67">
        <v>179</v>
      </c>
      <c r="S53" s="67">
        <v>36</v>
      </c>
      <c r="T53" s="67">
        <v>19</v>
      </c>
      <c r="U53" s="89">
        <f t="shared" si="10"/>
        <v>52.777777777777779</v>
      </c>
      <c r="V53" s="67">
        <v>157</v>
      </c>
      <c r="W53" s="67">
        <v>45</v>
      </c>
      <c r="X53" s="67">
        <v>32</v>
      </c>
      <c r="Y53" s="89">
        <f t="shared" si="8"/>
        <v>71.111111111111114</v>
      </c>
      <c r="Z53" s="67">
        <v>93</v>
      </c>
      <c r="AA53" s="67">
        <v>18</v>
      </c>
      <c r="AB53" s="67">
        <v>10</v>
      </c>
      <c r="AC53" s="89">
        <f t="shared" si="11"/>
        <v>55.555555555555557</v>
      </c>
      <c r="AD53" s="67">
        <v>200</v>
      </c>
      <c r="AE53" s="67">
        <v>28</v>
      </c>
      <c r="AF53" s="67">
        <v>13</v>
      </c>
      <c r="AG53" s="89">
        <f t="shared" si="12"/>
        <v>46.428571428571431</v>
      </c>
    </row>
    <row r="54" spans="1:33" x14ac:dyDescent="0.25">
      <c r="A54" s="87" t="s">
        <v>91</v>
      </c>
      <c r="B54" s="67">
        <v>8542</v>
      </c>
      <c r="C54" s="67">
        <v>1247</v>
      </c>
      <c r="D54" s="67">
        <v>1001</v>
      </c>
      <c r="E54" s="88">
        <f t="shared" si="0"/>
        <v>80.272654370489178</v>
      </c>
      <c r="F54" s="67">
        <v>1180</v>
      </c>
      <c r="G54" s="67">
        <v>200</v>
      </c>
      <c r="H54" s="67">
        <v>173</v>
      </c>
      <c r="I54" s="89">
        <f t="shared" si="1"/>
        <v>86.5</v>
      </c>
      <c r="J54" s="90">
        <v>1867</v>
      </c>
      <c r="K54" s="67">
        <v>86</v>
      </c>
      <c r="L54" s="67">
        <v>71</v>
      </c>
      <c r="M54" s="89">
        <f t="shared" si="2"/>
        <v>82.558139534883722</v>
      </c>
      <c r="N54" s="67">
        <v>362</v>
      </c>
      <c r="O54" s="67">
        <v>50</v>
      </c>
      <c r="P54" s="67">
        <v>44</v>
      </c>
      <c r="Q54" s="89">
        <f t="shared" si="9"/>
        <v>88</v>
      </c>
      <c r="R54" s="67">
        <v>76</v>
      </c>
      <c r="S54" s="67">
        <v>25</v>
      </c>
      <c r="T54" s="67">
        <v>25</v>
      </c>
      <c r="U54" s="89">
        <f t="shared" si="10"/>
        <v>100</v>
      </c>
      <c r="V54" s="67">
        <v>152</v>
      </c>
      <c r="W54" s="67">
        <v>30</v>
      </c>
      <c r="X54" s="67">
        <v>23</v>
      </c>
      <c r="Y54" s="89">
        <f t="shared" si="8"/>
        <v>76.666666666666671</v>
      </c>
      <c r="Z54" s="67">
        <v>232</v>
      </c>
      <c r="AA54" s="67">
        <v>22</v>
      </c>
      <c r="AB54" s="67">
        <v>20</v>
      </c>
      <c r="AC54" s="89">
        <f t="shared" si="11"/>
        <v>90.909090909090907</v>
      </c>
      <c r="AD54" s="67">
        <v>182</v>
      </c>
      <c r="AE54" s="67">
        <v>22</v>
      </c>
      <c r="AF54" s="67">
        <v>21</v>
      </c>
      <c r="AG54" s="89">
        <f t="shared" si="12"/>
        <v>95.454545454545453</v>
      </c>
    </row>
    <row r="55" spans="1:33" x14ac:dyDescent="0.25">
      <c r="A55" s="87" t="s">
        <v>92</v>
      </c>
      <c r="B55" s="67">
        <v>11520</v>
      </c>
      <c r="C55" s="67">
        <v>1489</v>
      </c>
      <c r="D55" s="67">
        <v>1228</v>
      </c>
      <c r="E55" s="88">
        <f t="shared" si="0"/>
        <v>82.471457353928812</v>
      </c>
      <c r="F55" s="67">
        <v>2212</v>
      </c>
      <c r="G55" s="67">
        <v>189</v>
      </c>
      <c r="H55" s="67">
        <v>160</v>
      </c>
      <c r="I55" s="89">
        <f t="shared" si="1"/>
        <v>84.656084656084658</v>
      </c>
      <c r="J55" s="90">
        <v>1956</v>
      </c>
      <c r="K55" s="67">
        <v>149</v>
      </c>
      <c r="L55" s="67">
        <v>112</v>
      </c>
      <c r="M55" s="89">
        <f t="shared" si="2"/>
        <v>75.167785234899327</v>
      </c>
      <c r="N55" s="67">
        <v>338</v>
      </c>
      <c r="O55" s="67">
        <v>51</v>
      </c>
      <c r="P55" s="67">
        <v>47</v>
      </c>
      <c r="Q55" s="89">
        <f t="shared" si="9"/>
        <v>92.156862745098039</v>
      </c>
      <c r="R55" s="67">
        <v>142</v>
      </c>
      <c r="S55" s="67">
        <v>39</v>
      </c>
      <c r="T55" s="67">
        <v>38</v>
      </c>
      <c r="U55" s="89">
        <f t="shared" si="10"/>
        <v>97.435897435897431</v>
      </c>
      <c r="V55" s="67">
        <v>214</v>
      </c>
      <c r="W55" s="67">
        <v>37</v>
      </c>
      <c r="X55" s="67">
        <v>36</v>
      </c>
      <c r="Y55" s="89">
        <f t="shared" si="8"/>
        <v>97.297297297297305</v>
      </c>
      <c r="Z55" s="67">
        <v>101</v>
      </c>
      <c r="AA55" s="67">
        <v>23</v>
      </c>
      <c r="AB55" s="67">
        <v>23</v>
      </c>
      <c r="AC55" s="89">
        <f t="shared" si="11"/>
        <v>100</v>
      </c>
      <c r="AD55" s="67">
        <v>207</v>
      </c>
      <c r="AE55" s="67">
        <v>16</v>
      </c>
      <c r="AF55" s="67">
        <v>16</v>
      </c>
      <c r="AG55" s="89">
        <f t="shared" si="12"/>
        <v>100</v>
      </c>
    </row>
    <row r="56" spans="1:33" x14ac:dyDescent="0.25">
      <c r="A56" s="87" t="s">
        <v>93</v>
      </c>
      <c r="B56" s="67">
        <v>11405</v>
      </c>
      <c r="C56" s="67">
        <v>1241</v>
      </c>
      <c r="D56" s="67">
        <v>743</v>
      </c>
      <c r="E56" s="88">
        <f t="shared" si="0"/>
        <v>59.871071716357768</v>
      </c>
      <c r="F56" s="67">
        <v>905</v>
      </c>
      <c r="G56" s="67">
        <v>115</v>
      </c>
      <c r="H56" s="67">
        <v>76</v>
      </c>
      <c r="I56" s="89">
        <f t="shared" si="1"/>
        <v>66.086956521739125</v>
      </c>
      <c r="J56" s="90">
        <v>3355</v>
      </c>
      <c r="K56" s="67">
        <v>106</v>
      </c>
      <c r="L56" s="67">
        <v>72</v>
      </c>
      <c r="M56" s="89">
        <f t="shared" si="2"/>
        <v>67.924528301886795</v>
      </c>
      <c r="N56" s="67">
        <v>330</v>
      </c>
      <c r="O56" s="67">
        <v>41</v>
      </c>
      <c r="P56" s="67">
        <v>32</v>
      </c>
      <c r="Q56" s="89">
        <f t="shared" si="9"/>
        <v>78.048780487804876</v>
      </c>
      <c r="R56" s="67">
        <v>126</v>
      </c>
      <c r="S56" s="67">
        <v>30</v>
      </c>
      <c r="T56" s="67">
        <v>18</v>
      </c>
      <c r="U56" s="89">
        <f t="shared" si="10"/>
        <v>60</v>
      </c>
      <c r="V56" s="67">
        <v>67</v>
      </c>
      <c r="W56" s="67">
        <v>24</v>
      </c>
      <c r="X56" s="67">
        <v>17</v>
      </c>
      <c r="Y56" s="89">
        <f t="shared" si="8"/>
        <v>70.833333333333343</v>
      </c>
      <c r="Z56" s="67">
        <v>52</v>
      </c>
      <c r="AA56" s="67">
        <v>16</v>
      </c>
      <c r="AB56" s="67">
        <v>11</v>
      </c>
      <c r="AC56" s="89">
        <f t="shared" si="11"/>
        <v>68.75</v>
      </c>
      <c r="AD56" s="67">
        <v>74</v>
      </c>
      <c r="AE56" s="67">
        <v>12</v>
      </c>
      <c r="AF56" s="67">
        <v>9</v>
      </c>
      <c r="AG56" s="89">
        <f t="shared" si="12"/>
        <v>75</v>
      </c>
    </row>
    <row r="57" spans="1:33" x14ac:dyDescent="0.25">
      <c r="A57" s="87" t="s">
        <v>94</v>
      </c>
      <c r="B57" s="67">
        <v>10708</v>
      </c>
      <c r="C57" s="67">
        <v>1184</v>
      </c>
      <c r="D57" s="67">
        <v>628</v>
      </c>
      <c r="E57" s="88">
        <f t="shared" si="0"/>
        <v>53.04054054054054</v>
      </c>
      <c r="F57" s="67">
        <v>544</v>
      </c>
      <c r="G57" s="67">
        <v>102</v>
      </c>
      <c r="H57" s="67">
        <v>60</v>
      </c>
      <c r="I57" s="89">
        <f t="shared" si="1"/>
        <v>58.82352941176471</v>
      </c>
      <c r="J57" s="90">
        <v>3590</v>
      </c>
      <c r="K57" s="67">
        <v>109</v>
      </c>
      <c r="L57" s="67">
        <v>71</v>
      </c>
      <c r="M57" s="89">
        <f t="shared" si="2"/>
        <v>65.137614678899084</v>
      </c>
      <c r="N57" s="67">
        <v>316</v>
      </c>
      <c r="O57" s="67">
        <v>36</v>
      </c>
      <c r="P57" s="67">
        <v>24</v>
      </c>
      <c r="Q57" s="89">
        <f t="shared" si="9"/>
        <v>66.666666666666657</v>
      </c>
      <c r="R57" s="67">
        <v>120</v>
      </c>
      <c r="S57" s="67">
        <v>20</v>
      </c>
      <c r="T57" s="67">
        <v>8</v>
      </c>
      <c r="U57" s="89">
        <f t="shared" si="10"/>
        <v>40</v>
      </c>
      <c r="V57" s="67">
        <v>76</v>
      </c>
      <c r="W57" s="67">
        <v>34</v>
      </c>
      <c r="X57" s="67">
        <v>22</v>
      </c>
      <c r="Y57" s="89">
        <f t="shared" si="8"/>
        <v>64.705882352941174</v>
      </c>
      <c r="Z57" s="67">
        <v>44</v>
      </c>
      <c r="AA57" s="67">
        <v>10</v>
      </c>
      <c r="AB57" s="67">
        <v>5</v>
      </c>
      <c r="AC57" s="89">
        <f t="shared" si="11"/>
        <v>50</v>
      </c>
      <c r="AD57" s="67">
        <v>70</v>
      </c>
      <c r="AE57" s="67">
        <v>14</v>
      </c>
      <c r="AF57" s="67">
        <v>8</v>
      </c>
      <c r="AG57" s="89">
        <f t="shared" si="12"/>
        <v>57.142857142857139</v>
      </c>
    </row>
    <row r="58" spans="1:33" x14ac:dyDescent="0.25">
      <c r="A58" s="87" t="s">
        <v>95</v>
      </c>
      <c r="B58" s="67">
        <v>15837</v>
      </c>
      <c r="C58" s="67">
        <v>1109</v>
      </c>
      <c r="D58" s="67">
        <v>698</v>
      </c>
      <c r="E58" s="88">
        <f t="shared" si="0"/>
        <v>62.939585211902617</v>
      </c>
      <c r="F58" s="67">
        <v>1767</v>
      </c>
      <c r="G58" s="67">
        <v>149</v>
      </c>
      <c r="H58" s="67">
        <v>110</v>
      </c>
      <c r="I58" s="89">
        <f t="shared" si="1"/>
        <v>73.825503355704697</v>
      </c>
      <c r="J58" s="90">
        <v>3191</v>
      </c>
      <c r="K58" s="67">
        <v>100</v>
      </c>
      <c r="L58" s="67">
        <v>70</v>
      </c>
      <c r="M58" s="89">
        <f t="shared" si="2"/>
        <v>70</v>
      </c>
      <c r="N58" s="67">
        <v>259</v>
      </c>
      <c r="O58" s="67">
        <v>45</v>
      </c>
      <c r="P58" s="67">
        <v>30</v>
      </c>
      <c r="Q58" s="89">
        <f t="shared" si="9"/>
        <v>66.666666666666657</v>
      </c>
      <c r="R58" s="67">
        <v>36</v>
      </c>
      <c r="S58" s="67">
        <v>19</v>
      </c>
      <c r="T58" s="67">
        <v>14</v>
      </c>
      <c r="U58" s="89">
        <f t="shared" si="10"/>
        <v>73.68421052631578</v>
      </c>
      <c r="V58" s="67">
        <v>91</v>
      </c>
      <c r="W58" s="67">
        <v>34</v>
      </c>
      <c r="X58" s="67">
        <v>28</v>
      </c>
      <c r="Y58" s="89">
        <f t="shared" si="8"/>
        <v>82.35294117647058</v>
      </c>
      <c r="Z58" s="67">
        <v>50</v>
      </c>
      <c r="AA58" s="67">
        <v>24</v>
      </c>
      <c r="AB58" s="67">
        <v>18</v>
      </c>
      <c r="AC58" s="89">
        <f t="shared" si="11"/>
        <v>75</v>
      </c>
      <c r="AD58" s="67">
        <v>37</v>
      </c>
      <c r="AE58" s="67">
        <v>10</v>
      </c>
      <c r="AF58" s="67">
        <v>5</v>
      </c>
      <c r="AG58" s="89">
        <f t="shared" si="12"/>
        <v>50</v>
      </c>
    </row>
    <row r="59" spans="1:33" x14ac:dyDescent="0.25">
      <c r="A59" s="87" t="s">
        <v>96</v>
      </c>
      <c r="B59" s="67">
        <v>7389</v>
      </c>
      <c r="C59" s="67">
        <v>871</v>
      </c>
      <c r="D59" s="67">
        <v>544</v>
      </c>
      <c r="E59" s="88">
        <f t="shared" si="0"/>
        <v>62.456946039035586</v>
      </c>
      <c r="F59" s="67">
        <v>596</v>
      </c>
      <c r="G59" s="67">
        <v>79</v>
      </c>
      <c r="H59" s="67">
        <v>51</v>
      </c>
      <c r="I59" s="89">
        <f t="shared" si="1"/>
        <v>64.556962025316452</v>
      </c>
      <c r="J59" s="90">
        <v>1764</v>
      </c>
      <c r="K59" s="67">
        <v>45</v>
      </c>
      <c r="L59" s="67">
        <v>31</v>
      </c>
      <c r="M59" s="89">
        <f t="shared" si="2"/>
        <v>68.888888888888886</v>
      </c>
      <c r="N59" s="67">
        <v>193</v>
      </c>
      <c r="O59" s="67">
        <v>37</v>
      </c>
      <c r="P59" s="67">
        <v>27</v>
      </c>
      <c r="Q59" s="89">
        <f t="shared" si="9"/>
        <v>72.972972972972968</v>
      </c>
      <c r="R59" s="67">
        <v>180</v>
      </c>
      <c r="S59" s="67">
        <v>43</v>
      </c>
      <c r="T59" s="67">
        <v>27</v>
      </c>
      <c r="U59" s="89">
        <f t="shared" si="10"/>
        <v>62.790697674418603</v>
      </c>
      <c r="V59" s="67">
        <v>91</v>
      </c>
      <c r="W59" s="67">
        <v>23</v>
      </c>
      <c r="X59" s="67">
        <v>18</v>
      </c>
      <c r="Y59" s="89">
        <f t="shared" si="8"/>
        <v>78.260869565217391</v>
      </c>
      <c r="Z59" s="67">
        <v>58</v>
      </c>
      <c r="AA59" s="67">
        <v>21</v>
      </c>
      <c r="AB59" s="67">
        <v>12</v>
      </c>
      <c r="AC59" s="89">
        <f t="shared" si="11"/>
        <v>57.142857142857139</v>
      </c>
      <c r="AD59" s="67">
        <v>37</v>
      </c>
      <c r="AE59" s="67">
        <v>6</v>
      </c>
      <c r="AF59" s="67">
        <v>5</v>
      </c>
      <c r="AG59" s="89">
        <f t="shared" si="12"/>
        <v>83.333333333333343</v>
      </c>
    </row>
    <row r="60" spans="1:33" x14ac:dyDescent="0.25">
      <c r="A60" s="87" t="s">
        <v>97</v>
      </c>
      <c r="B60" s="67">
        <v>7669</v>
      </c>
      <c r="C60" s="67">
        <v>851</v>
      </c>
      <c r="D60" s="67">
        <v>625</v>
      </c>
      <c r="E60" s="88">
        <f t="shared" si="0"/>
        <v>73.443008225616921</v>
      </c>
      <c r="F60" s="67">
        <v>571</v>
      </c>
      <c r="G60" s="67">
        <v>78</v>
      </c>
      <c r="H60" s="67">
        <v>59</v>
      </c>
      <c r="I60" s="89">
        <f t="shared" si="1"/>
        <v>75.641025641025635</v>
      </c>
      <c r="J60" s="90">
        <v>2344</v>
      </c>
      <c r="K60" s="67">
        <v>81</v>
      </c>
      <c r="L60" s="67">
        <v>66</v>
      </c>
      <c r="M60" s="89">
        <f t="shared" si="2"/>
        <v>81.481481481481481</v>
      </c>
      <c r="N60" s="67">
        <v>135</v>
      </c>
      <c r="O60" s="67">
        <v>29</v>
      </c>
      <c r="P60" s="67">
        <v>22</v>
      </c>
      <c r="Q60" s="89">
        <f t="shared" si="9"/>
        <v>75.862068965517238</v>
      </c>
      <c r="R60" s="67">
        <v>59</v>
      </c>
      <c r="S60" s="67">
        <v>13</v>
      </c>
      <c r="T60" s="67">
        <v>13</v>
      </c>
      <c r="U60" s="89">
        <f t="shared" si="10"/>
        <v>100</v>
      </c>
      <c r="V60" s="67">
        <v>68</v>
      </c>
      <c r="W60" s="67">
        <v>21</v>
      </c>
      <c r="X60" s="67">
        <v>17</v>
      </c>
      <c r="Y60" s="89">
        <f t="shared" si="8"/>
        <v>80.952380952380949</v>
      </c>
      <c r="Z60" s="67">
        <v>66</v>
      </c>
      <c r="AA60" s="67">
        <v>9</v>
      </c>
      <c r="AB60" s="67">
        <v>7</v>
      </c>
      <c r="AC60" s="89">
        <f t="shared" si="11"/>
        <v>77.777777777777786</v>
      </c>
      <c r="AD60" s="67">
        <v>47</v>
      </c>
      <c r="AE60" s="67">
        <v>8</v>
      </c>
      <c r="AF60" s="67">
        <v>6</v>
      </c>
      <c r="AG60" s="89">
        <f t="shared" si="12"/>
        <v>75</v>
      </c>
    </row>
    <row r="61" spans="1:33" x14ac:dyDescent="0.25">
      <c r="A61" s="87" t="s">
        <v>98</v>
      </c>
      <c r="B61" s="67">
        <v>5956</v>
      </c>
      <c r="C61" s="67">
        <v>680</v>
      </c>
      <c r="D61" s="67">
        <v>306</v>
      </c>
      <c r="E61" s="88">
        <f t="shared" si="0"/>
        <v>45</v>
      </c>
      <c r="F61" s="67">
        <v>279</v>
      </c>
      <c r="G61" s="67">
        <v>44</v>
      </c>
      <c r="H61" s="67">
        <v>14</v>
      </c>
      <c r="I61" s="89">
        <f t="shared" si="1"/>
        <v>31.818181818181817</v>
      </c>
      <c r="J61" s="90">
        <v>1687</v>
      </c>
      <c r="K61" s="67">
        <v>80</v>
      </c>
      <c r="L61" s="67">
        <v>41</v>
      </c>
      <c r="M61" s="89">
        <f t="shared" si="2"/>
        <v>51.249999999999993</v>
      </c>
      <c r="N61" s="67">
        <v>107</v>
      </c>
      <c r="O61" s="67">
        <v>22</v>
      </c>
      <c r="P61" s="67">
        <v>10</v>
      </c>
      <c r="Q61" s="89">
        <f t="shared" si="9"/>
        <v>45.454545454545453</v>
      </c>
      <c r="R61" s="67">
        <v>43</v>
      </c>
      <c r="S61" s="67">
        <v>11</v>
      </c>
      <c r="T61" s="67">
        <v>3</v>
      </c>
      <c r="U61" s="89">
        <f t="shared" si="10"/>
        <v>27.27272727272727</v>
      </c>
      <c r="V61" s="67">
        <v>68</v>
      </c>
      <c r="W61" s="67">
        <v>30</v>
      </c>
      <c r="X61" s="67">
        <v>16</v>
      </c>
      <c r="Y61" s="89">
        <f t="shared" si="8"/>
        <v>53.333333333333336</v>
      </c>
      <c r="Z61" s="67">
        <v>29</v>
      </c>
      <c r="AA61" s="67">
        <v>10</v>
      </c>
      <c r="AB61" s="67">
        <v>9</v>
      </c>
      <c r="AC61" s="89">
        <f t="shared" si="11"/>
        <v>90</v>
      </c>
      <c r="AD61" s="67">
        <v>21</v>
      </c>
      <c r="AE61" s="67">
        <v>6</v>
      </c>
      <c r="AF61" s="67">
        <v>4</v>
      </c>
      <c r="AG61" s="89">
        <f t="shared" si="12"/>
        <v>66.666666666666657</v>
      </c>
    </row>
    <row r="62" spans="1:33" x14ac:dyDescent="0.25">
      <c r="A62" s="87" t="s">
        <v>99</v>
      </c>
      <c r="B62" s="67">
        <v>1424</v>
      </c>
      <c r="C62" s="67">
        <v>296</v>
      </c>
      <c r="D62" s="67">
        <v>171</v>
      </c>
      <c r="E62" s="88">
        <f t="shared" si="0"/>
        <v>57.770270270270274</v>
      </c>
      <c r="F62" s="67">
        <v>211</v>
      </c>
      <c r="G62" s="67">
        <v>33</v>
      </c>
      <c r="H62" s="67">
        <v>22</v>
      </c>
      <c r="I62" s="89">
        <f t="shared" si="1"/>
        <v>66.666666666666657</v>
      </c>
      <c r="J62" s="90">
        <v>394</v>
      </c>
      <c r="K62" s="67">
        <v>29</v>
      </c>
      <c r="L62" s="67">
        <v>18</v>
      </c>
      <c r="M62" s="89">
        <f t="shared" si="2"/>
        <v>62.068965517241381</v>
      </c>
      <c r="N62" s="67">
        <v>51</v>
      </c>
      <c r="O62" s="67">
        <v>12</v>
      </c>
      <c r="P62" s="67">
        <v>9</v>
      </c>
      <c r="Q62" s="89">
        <f t="shared" si="9"/>
        <v>75</v>
      </c>
      <c r="R62" s="67">
        <v>9</v>
      </c>
      <c r="S62" s="67">
        <v>4</v>
      </c>
      <c r="T62" s="67">
        <v>2</v>
      </c>
      <c r="U62" s="89">
        <f t="shared" si="10"/>
        <v>50</v>
      </c>
      <c r="V62" s="67">
        <v>35</v>
      </c>
      <c r="W62" s="67">
        <v>4</v>
      </c>
      <c r="X62" s="67">
        <v>2</v>
      </c>
      <c r="Y62" s="89">
        <f t="shared" si="8"/>
        <v>50</v>
      </c>
      <c r="Z62" s="67">
        <v>0</v>
      </c>
      <c r="AA62" s="67">
        <v>0</v>
      </c>
      <c r="AB62" s="67">
        <v>0</v>
      </c>
      <c r="AC62" s="135" t="s">
        <v>220</v>
      </c>
      <c r="AD62" s="67">
        <v>7</v>
      </c>
      <c r="AE62" s="67">
        <v>3</v>
      </c>
      <c r="AF62" s="67">
        <v>3</v>
      </c>
      <c r="AG62" s="89">
        <f t="shared" si="12"/>
        <v>100</v>
      </c>
    </row>
    <row r="63" spans="1:33" x14ac:dyDescent="0.25">
      <c r="A63" s="87" t="s">
        <v>100</v>
      </c>
      <c r="B63" s="67">
        <v>1936</v>
      </c>
      <c r="C63" s="67">
        <v>386</v>
      </c>
      <c r="D63" s="67">
        <v>247</v>
      </c>
      <c r="E63" s="88">
        <f t="shared" si="0"/>
        <v>63.989637305699489</v>
      </c>
      <c r="F63" s="67">
        <v>143</v>
      </c>
      <c r="G63" s="67">
        <v>37</v>
      </c>
      <c r="H63" s="67">
        <v>24</v>
      </c>
      <c r="I63" s="89">
        <f t="shared" si="1"/>
        <v>64.86486486486487</v>
      </c>
      <c r="J63" s="90">
        <v>656</v>
      </c>
      <c r="K63" s="67">
        <v>26</v>
      </c>
      <c r="L63" s="67">
        <v>18</v>
      </c>
      <c r="M63" s="89">
        <f t="shared" si="2"/>
        <v>69.230769230769226</v>
      </c>
      <c r="N63" s="67">
        <v>40</v>
      </c>
      <c r="O63" s="67">
        <v>16</v>
      </c>
      <c r="P63" s="67">
        <v>9</v>
      </c>
      <c r="Q63" s="89">
        <f t="shared" si="9"/>
        <v>56.25</v>
      </c>
      <c r="R63" s="67">
        <v>13</v>
      </c>
      <c r="S63" s="67">
        <v>7</v>
      </c>
      <c r="T63" s="67">
        <v>3</v>
      </c>
      <c r="U63" s="89">
        <f t="shared" si="10"/>
        <v>42.857142857142854</v>
      </c>
      <c r="V63" s="67">
        <v>15</v>
      </c>
      <c r="W63" s="67">
        <v>9</v>
      </c>
      <c r="X63" s="67">
        <v>6</v>
      </c>
      <c r="Y63" s="89">
        <f t="shared" si="8"/>
        <v>66.666666666666657</v>
      </c>
      <c r="Z63" s="67">
        <v>10</v>
      </c>
      <c r="AA63" s="67">
        <v>3</v>
      </c>
      <c r="AB63" s="67">
        <v>3</v>
      </c>
      <c r="AC63" s="89">
        <f t="shared" si="11"/>
        <v>100</v>
      </c>
      <c r="AD63" s="67">
        <v>12</v>
      </c>
      <c r="AE63" s="67">
        <v>5</v>
      </c>
      <c r="AF63" s="67">
        <v>5</v>
      </c>
      <c r="AG63" s="89">
        <f t="shared" si="12"/>
        <v>100</v>
      </c>
    </row>
    <row r="64" spans="1:33" x14ac:dyDescent="0.25">
      <c r="A64" s="91" t="s">
        <v>101</v>
      </c>
      <c r="B64" s="71">
        <v>303</v>
      </c>
      <c r="C64" s="71">
        <v>98</v>
      </c>
      <c r="D64" s="71">
        <v>41</v>
      </c>
      <c r="E64" s="92">
        <f t="shared" si="0"/>
        <v>41.836734693877553</v>
      </c>
      <c r="F64" s="71">
        <v>30</v>
      </c>
      <c r="G64" s="71">
        <v>12</v>
      </c>
      <c r="H64" s="71">
        <v>4</v>
      </c>
      <c r="I64" s="93">
        <f t="shared" si="1"/>
        <v>33.333333333333329</v>
      </c>
      <c r="J64" s="94">
        <v>18</v>
      </c>
      <c r="K64" s="71">
        <v>3</v>
      </c>
      <c r="L64" s="71">
        <v>1</v>
      </c>
      <c r="M64" s="93">
        <f t="shared" si="2"/>
        <v>33.333333333333329</v>
      </c>
      <c r="N64" s="71">
        <v>13</v>
      </c>
      <c r="O64" s="71">
        <v>4</v>
      </c>
      <c r="P64" s="71">
        <v>2</v>
      </c>
      <c r="Q64" s="93">
        <f t="shared" si="9"/>
        <v>50</v>
      </c>
      <c r="R64" s="71">
        <v>10</v>
      </c>
      <c r="S64" s="71">
        <v>6</v>
      </c>
      <c r="T64" s="71">
        <v>0</v>
      </c>
      <c r="U64" s="93">
        <f t="shared" si="10"/>
        <v>0</v>
      </c>
      <c r="V64" s="71">
        <v>3</v>
      </c>
      <c r="W64" s="71">
        <v>3</v>
      </c>
      <c r="X64" s="71">
        <v>3</v>
      </c>
      <c r="Y64" s="93">
        <f t="shared" si="8"/>
        <v>100</v>
      </c>
      <c r="Z64" s="71">
        <v>0</v>
      </c>
      <c r="AA64" s="71">
        <v>0</v>
      </c>
      <c r="AB64" s="71">
        <v>0</v>
      </c>
      <c r="AC64" s="134" t="s">
        <v>220</v>
      </c>
      <c r="AD64" s="71">
        <v>0</v>
      </c>
      <c r="AE64" s="71">
        <v>0</v>
      </c>
      <c r="AF64" s="71">
        <v>0</v>
      </c>
      <c r="AG64" s="134" t="s">
        <v>220</v>
      </c>
    </row>
    <row r="65" spans="1:33" x14ac:dyDescent="0.25">
      <c r="A65" s="35"/>
      <c r="B65" s="67"/>
      <c r="C65" s="67"/>
      <c r="D65" s="67"/>
      <c r="E65" s="17"/>
      <c r="F65" s="67"/>
      <c r="G65" s="67"/>
      <c r="H65" s="67"/>
      <c r="I65" s="37"/>
      <c r="J65" s="133"/>
      <c r="K65" s="67"/>
      <c r="L65" s="67"/>
      <c r="M65" s="37"/>
      <c r="N65" s="67"/>
      <c r="O65" s="67"/>
      <c r="P65" s="67"/>
      <c r="Q65" s="37"/>
      <c r="R65" s="67"/>
      <c r="S65" s="67"/>
      <c r="T65" s="67"/>
      <c r="U65" s="37"/>
      <c r="V65" s="67"/>
      <c r="W65" s="67"/>
      <c r="X65" s="67"/>
      <c r="Y65" s="37"/>
      <c r="Z65" s="67"/>
      <c r="AA65" s="67"/>
      <c r="AB65" s="67"/>
      <c r="AC65" s="37"/>
      <c r="AD65" s="67"/>
      <c r="AE65" s="67"/>
      <c r="AF65" s="67"/>
      <c r="AG65" s="37"/>
    </row>
    <row r="66" spans="1:33" ht="87.75" customHeight="1" x14ac:dyDescent="0.25">
      <c r="A66" s="147" t="s">
        <v>215</v>
      </c>
      <c r="B66" s="147"/>
      <c r="C66" s="147"/>
      <c r="D66" s="147"/>
      <c r="E66" s="147"/>
      <c r="F66" s="147"/>
      <c r="G66" s="147"/>
      <c r="H66" s="147"/>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row>
    <row r="67" spans="1:33" x14ac:dyDescent="0.25"/>
    <row r="68" spans="1:33" x14ac:dyDescent="0.25">
      <c r="A68" s="147" t="s">
        <v>221</v>
      </c>
      <c r="B68" s="147"/>
      <c r="C68" s="147"/>
      <c r="D68" s="147"/>
      <c r="E68" s="147"/>
      <c r="F68" s="147"/>
      <c r="G68" s="147"/>
      <c r="H68" s="147"/>
    </row>
  </sheetData>
  <autoFilter ref="A6:AG6" xr:uid="{900C59C0-DF5A-4FA6-827D-AF7B3AD2AD48}"/>
  <mergeCells count="35">
    <mergeCell ref="J3:M3"/>
    <mergeCell ref="J4:J5"/>
    <mergeCell ref="K4:K5"/>
    <mergeCell ref="L4:M4"/>
    <mergeCell ref="B4:B5"/>
    <mergeCell ref="C4:C5"/>
    <mergeCell ref="D4:E4"/>
    <mergeCell ref="F3:I3"/>
    <mergeCell ref="F4:F5"/>
    <mergeCell ref="G4:G5"/>
    <mergeCell ref="H4:I4"/>
    <mergeCell ref="B3:E3"/>
    <mergeCell ref="N4:N5"/>
    <mergeCell ref="O4:O5"/>
    <mergeCell ref="X4:Y4"/>
    <mergeCell ref="Z3:AC3"/>
    <mergeCell ref="Z4:Z5"/>
    <mergeCell ref="AA4:AA5"/>
    <mergeCell ref="AB4:AC4"/>
    <mergeCell ref="A68:H68"/>
    <mergeCell ref="A66:H66"/>
    <mergeCell ref="A4:A5"/>
    <mergeCell ref="N3:Q3"/>
    <mergeCell ref="AD3:AG3"/>
    <mergeCell ref="AD4:AD5"/>
    <mergeCell ref="AE4:AE5"/>
    <mergeCell ref="AF4:AG4"/>
    <mergeCell ref="R3:U3"/>
    <mergeCell ref="R4:R5"/>
    <mergeCell ref="S4:S5"/>
    <mergeCell ref="T4:U4"/>
    <mergeCell ref="P4:Q4"/>
    <mergeCell ref="V3:Y3"/>
    <mergeCell ref="V4:V5"/>
    <mergeCell ref="W4:W5"/>
  </mergeCells>
  <pageMargins left="0.7" right="0.7" top="0.75" bottom="0.75" header="0.3" footer="0.3"/>
  <pageSetup scale="80" fitToWidth="3" fitToHeight="2" orientation="landscape" r:id="rId1"/>
  <colBreaks count="3" manualBreakCount="3">
    <brk id="9" max="1048575" man="1"/>
    <brk id="21" max="1048575" man="1"/>
    <brk id="2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11474-2874-480E-A077-E15523934996}">
  <dimension ref="A1:AG71"/>
  <sheetViews>
    <sheetView zoomScaleNormal="100" workbookViewId="0">
      <pane xSplit="1" ySplit="6" topLeftCell="B7" activePane="bottomRight" state="frozen"/>
      <selection pane="topRight" activeCell="B1" sqref="B1"/>
      <selection pane="bottomLeft" activeCell="A7" sqref="A7"/>
      <selection pane="bottomRight" activeCell="A2" sqref="A2"/>
    </sheetView>
  </sheetViews>
  <sheetFormatPr defaultColWidth="0" defaultRowHeight="15" zeroHeight="1" x14ac:dyDescent="0.25"/>
  <cols>
    <col min="1" max="1" width="26.85546875" customWidth="1"/>
    <col min="2" max="5" width="13.85546875" customWidth="1"/>
    <col min="6" max="33" width="12.85546875" customWidth="1"/>
    <col min="34" max="16384" width="9" hidden="1"/>
  </cols>
  <sheetData>
    <row r="1" spans="1:33" s="44" customFormat="1" ht="18.75" x14ac:dyDescent="0.25">
      <c r="A1" s="43" t="s">
        <v>133</v>
      </c>
      <c r="B1" s="43"/>
      <c r="C1" s="43"/>
      <c r="D1" s="43"/>
      <c r="E1" s="43"/>
    </row>
    <row r="2" spans="1:33" s="35" customFormat="1" x14ac:dyDescent="0.25">
      <c r="A2" s="42"/>
      <c r="B2" s="99"/>
      <c r="C2" s="100"/>
      <c r="D2" s="42"/>
      <c r="E2" s="42"/>
      <c r="V2" s="70"/>
      <c r="W2" s="70"/>
      <c r="X2" s="70"/>
      <c r="Y2" s="70"/>
      <c r="Z2" s="70"/>
      <c r="AA2" s="70"/>
      <c r="AB2" s="70"/>
      <c r="AC2" s="70"/>
      <c r="AD2" s="70"/>
      <c r="AE2" s="70"/>
      <c r="AF2" s="70"/>
      <c r="AG2" s="70"/>
    </row>
    <row r="3" spans="1:33" x14ac:dyDescent="0.25">
      <c r="A3" s="2"/>
      <c r="B3" s="156" t="s">
        <v>219</v>
      </c>
      <c r="C3" s="156"/>
      <c r="D3" s="156"/>
      <c r="E3" s="156"/>
      <c r="F3" s="164" t="s">
        <v>43</v>
      </c>
      <c r="G3" s="156"/>
      <c r="H3" s="156"/>
      <c r="I3" s="156"/>
      <c r="J3" s="164" t="s">
        <v>202</v>
      </c>
      <c r="K3" s="156"/>
      <c r="L3" s="156"/>
      <c r="M3" s="163"/>
      <c r="N3" s="156" t="s">
        <v>173</v>
      </c>
      <c r="O3" s="156"/>
      <c r="P3" s="156"/>
      <c r="Q3" s="156"/>
      <c r="R3" s="156" t="s">
        <v>23</v>
      </c>
      <c r="S3" s="156"/>
      <c r="T3" s="156"/>
      <c r="U3" s="156"/>
      <c r="V3" s="164" t="s">
        <v>24</v>
      </c>
      <c r="W3" s="156"/>
      <c r="X3" s="156"/>
      <c r="Y3" s="163"/>
      <c r="Z3" s="156" t="s">
        <v>174</v>
      </c>
      <c r="AA3" s="156"/>
      <c r="AB3" s="156"/>
      <c r="AC3" s="163"/>
      <c r="AD3" s="164" t="s">
        <v>25</v>
      </c>
      <c r="AE3" s="156"/>
      <c r="AF3" s="156"/>
      <c r="AG3" s="163"/>
    </row>
    <row r="4" spans="1:33" ht="45" customHeight="1" x14ac:dyDescent="0.25">
      <c r="A4" s="1"/>
      <c r="B4" s="166" t="s">
        <v>225</v>
      </c>
      <c r="C4" s="168"/>
      <c r="D4" s="168" t="s">
        <v>102</v>
      </c>
      <c r="E4" s="168"/>
      <c r="F4" s="166" t="s">
        <v>225</v>
      </c>
      <c r="G4" s="168"/>
      <c r="H4" s="168" t="s">
        <v>102</v>
      </c>
      <c r="I4" s="168"/>
      <c r="J4" s="166" t="s">
        <v>225</v>
      </c>
      <c r="K4" s="168"/>
      <c r="L4" s="157" t="s">
        <v>102</v>
      </c>
      <c r="M4" s="170"/>
      <c r="N4" s="168" t="s">
        <v>225</v>
      </c>
      <c r="O4" s="168"/>
      <c r="P4" s="157" t="s">
        <v>102</v>
      </c>
      <c r="Q4" s="170"/>
      <c r="R4" s="168" t="s">
        <v>225</v>
      </c>
      <c r="S4" s="168"/>
      <c r="T4" s="157" t="s">
        <v>102</v>
      </c>
      <c r="U4" s="170"/>
      <c r="V4" s="168" t="s">
        <v>225</v>
      </c>
      <c r="W4" s="168"/>
      <c r="X4" s="157" t="s">
        <v>102</v>
      </c>
      <c r="Y4" s="170"/>
      <c r="Z4" s="168" t="s">
        <v>225</v>
      </c>
      <c r="AA4" s="168"/>
      <c r="AB4" s="157" t="s">
        <v>102</v>
      </c>
      <c r="AC4" s="170"/>
      <c r="AD4" s="168" t="s">
        <v>225</v>
      </c>
      <c r="AE4" s="168"/>
      <c r="AF4" s="157" t="s">
        <v>102</v>
      </c>
      <c r="AG4" s="170"/>
    </row>
    <row r="5" spans="1:33" x14ac:dyDescent="0.25">
      <c r="A5" s="3"/>
      <c r="B5" s="136" t="s">
        <v>14</v>
      </c>
      <c r="C5" s="20" t="s">
        <v>20</v>
      </c>
      <c r="D5" s="6" t="s">
        <v>162</v>
      </c>
      <c r="E5" s="6" t="s">
        <v>21</v>
      </c>
      <c r="F5" s="136" t="s">
        <v>14</v>
      </c>
      <c r="G5" s="20" t="s">
        <v>20</v>
      </c>
      <c r="H5" s="6" t="s">
        <v>162</v>
      </c>
      <c r="I5" s="6" t="s">
        <v>21</v>
      </c>
      <c r="J5" s="136" t="s">
        <v>14</v>
      </c>
      <c r="K5" s="20" t="s">
        <v>20</v>
      </c>
      <c r="L5" s="6" t="s">
        <v>162</v>
      </c>
      <c r="M5" s="22" t="s">
        <v>21</v>
      </c>
      <c r="N5" s="125" t="s">
        <v>14</v>
      </c>
      <c r="O5" s="20" t="s">
        <v>20</v>
      </c>
      <c r="P5" s="6" t="s">
        <v>162</v>
      </c>
      <c r="Q5" s="21" t="s">
        <v>21</v>
      </c>
      <c r="R5" s="125" t="s">
        <v>14</v>
      </c>
      <c r="S5" s="20" t="s">
        <v>20</v>
      </c>
      <c r="T5" s="6" t="s">
        <v>162</v>
      </c>
      <c r="U5" s="21" t="s">
        <v>21</v>
      </c>
      <c r="V5" s="125" t="s">
        <v>14</v>
      </c>
      <c r="W5" s="20" t="s">
        <v>20</v>
      </c>
      <c r="X5" s="6" t="s">
        <v>162</v>
      </c>
      <c r="Y5" s="21" t="s">
        <v>21</v>
      </c>
      <c r="Z5" s="125" t="s">
        <v>14</v>
      </c>
      <c r="AA5" s="20" t="s">
        <v>20</v>
      </c>
      <c r="AB5" s="6" t="s">
        <v>162</v>
      </c>
      <c r="AC5" s="21" t="s">
        <v>21</v>
      </c>
      <c r="AD5" s="125" t="s">
        <v>14</v>
      </c>
      <c r="AE5" s="20" t="s">
        <v>20</v>
      </c>
      <c r="AF5" s="6" t="s">
        <v>162</v>
      </c>
      <c r="AG5" s="21" t="s">
        <v>21</v>
      </c>
    </row>
    <row r="6" spans="1:33" s="98" customFormat="1" ht="14.45" customHeight="1" x14ac:dyDescent="0.25">
      <c r="A6" s="40" t="s">
        <v>16</v>
      </c>
      <c r="B6" s="107">
        <v>20323</v>
      </c>
      <c r="C6" s="108">
        <v>18.254738165999999</v>
      </c>
      <c r="D6" s="107">
        <v>16172</v>
      </c>
      <c r="E6" s="108">
        <v>79.574865915000004</v>
      </c>
      <c r="F6" s="109">
        <v>2493</v>
      </c>
      <c r="G6" s="110">
        <f>(F6/15264)*100</f>
        <v>16.33254716981132</v>
      </c>
      <c r="H6" s="111">
        <v>2062</v>
      </c>
      <c r="I6" s="110">
        <f>(H6/F6)*100</f>
        <v>82.71159245888488</v>
      </c>
      <c r="J6" s="109">
        <v>1948</v>
      </c>
      <c r="K6" s="110">
        <f>(J6/12438)*100</f>
        <v>15.661681942434475</v>
      </c>
      <c r="L6" s="111">
        <v>1651</v>
      </c>
      <c r="M6" s="112">
        <f>(L6/J6)*100</f>
        <v>84.753593429158116</v>
      </c>
      <c r="N6" s="111">
        <v>536</v>
      </c>
      <c r="O6" s="110">
        <f>(N6/2470)*100</f>
        <v>21.700404858299596</v>
      </c>
      <c r="P6" s="111">
        <v>484</v>
      </c>
      <c r="Q6" s="113">
        <f t="shared" ref="Q6:Q37" si="0">(P6/N6)*100</f>
        <v>90.298507462686572</v>
      </c>
      <c r="R6" s="95">
        <v>431</v>
      </c>
      <c r="S6" s="114">
        <v>29.121621621999999</v>
      </c>
      <c r="T6" s="95">
        <v>407</v>
      </c>
      <c r="U6" s="96">
        <v>94.431554524000006</v>
      </c>
      <c r="V6" s="95">
        <v>509</v>
      </c>
      <c r="W6" s="114">
        <v>24.043457723</v>
      </c>
      <c r="X6" s="95">
        <v>431</v>
      </c>
      <c r="Y6" s="96">
        <v>84.675834971</v>
      </c>
      <c r="Z6" s="95">
        <v>310</v>
      </c>
      <c r="AA6" s="114">
        <v>25.451559933999999</v>
      </c>
      <c r="AB6" s="95">
        <v>267</v>
      </c>
      <c r="AC6" s="96">
        <v>86.129032257999995</v>
      </c>
      <c r="AD6" s="95">
        <v>321</v>
      </c>
      <c r="AE6" s="114">
        <v>27.744165945999999</v>
      </c>
      <c r="AF6" s="95">
        <v>299</v>
      </c>
      <c r="AG6" s="96">
        <v>93.146417444999997</v>
      </c>
    </row>
    <row r="7" spans="1:33" x14ac:dyDescent="0.25">
      <c r="A7" s="35" t="s">
        <v>44</v>
      </c>
      <c r="B7" s="90">
        <v>4805</v>
      </c>
      <c r="C7" s="38">
        <v>11.481755836</v>
      </c>
      <c r="D7" s="90">
        <v>3574</v>
      </c>
      <c r="E7" s="38">
        <v>74.380853278000004</v>
      </c>
      <c r="F7" s="101">
        <v>628</v>
      </c>
      <c r="G7" s="37">
        <v>10.499916402</v>
      </c>
      <c r="H7" s="67">
        <v>503</v>
      </c>
      <c r="I7" s="37">
        <v>80.095541401000006</v>
      </c>
      <c r="J7" s="101">
        <v>353</v>
      </c>
      <c r="K7" s="37">
        <v>8.3058823528999994</v>
      </c>
      <c r="L7" s="67">
        <v>290</v>
      </c>
      <c r="M7" s="89">
        <v>82.152974503999999</v>
      </c>
      <c r="N7" s="67">
        <v>156</v>
      </c>
      <c r="O7" s="37">
        <v>14.484679666</v>
      </c>
      <c r="P7" s="67">
        <v>134</v>
      </c>
      <c r="Q7" s="89">
        <f t="shared" si="0"/>
        <v>85.897435897435898</v>
      </c>
      <c r="R7" s="35">
        <v>136</v>
      </c>
      <c r="S7" s="38">
        <v>20.268256334</v>
      </c>
      <c r="T7" s="35">
        <v>121</v>
      </c>
      <c r="U7" s="102">
        <v>88.970588234999994</v>
      </c>
      <c r="V7" s="67">
        <v>143</v>
      </c>
      <c r="W7" s="37">
        <v>15.959821429</v>
      </c>
      <c r="X7" s="67">
        <v>119</v>
      </c>
      <c r="Y7" s="89">
        <v>83.216783217</v>
      </c>
      <c r="Z7" s="67">
        <v>107</v>
      </c>
      <c r="AA7" s="37">
        <v>19.279279279000001</v>
      </c>
      <c r="AB7" s="67">
        <v>89</v>
      </c>
      <c r="AC7" s="89">
        <v>83.177570093</v>
      </c>
      <c r="AD7" s="67">
        <v>93</v>
      </c>
      <c r="AE7" s="37">
        <v>19.294605809</v>
      </c>
      <c r="AF7" s="67">
        <v>82</v>
      </c>
      <c r="AG7" s="89">
        <v>88.172043011</v>
      </c>
    </row>
    <row r="8" spans="1:33" x14ac:dyDescent="0.25">
      <c r="A8" s="35" t="s">
        <v>52</v>
      </c>
      <c r="B8" s="90">
        <v>2730</v>
      </c>
      <c r="C8" s="38">
        <v>15.437683782000001</v>
      </c>
      <c r="D8" s="90">
        <v>2005</v>
      </c>
      <c r="E8" s="38">
        <v>73.443223442999994</v>
      </c>
      <c r="F8" s="101">
        <v>307</v>
      </c>
      <c r="G8" s="37">
        <v>12.712215321</v>
      </c>
      <c r="H8" s="67">
        <v>232</v>
      </c>
      <c r="I8" s="37">
        <v>75.570032573000006</v>
      </c>
      <c r="J8" s="101">
        <v>285</v>
      </c>
      <c r="K8" s="37">
        <v>16.257843696999998</v>
      </c>
      <c r="L8" s="67">
        <v>220</v>
      </c>
      <c r="M8" s="89">
        <v>77.192982455999996</v>
      </c>
      <c r="N8" s="67">
        <v>66</v>
      </c>
      <c r="O8" s="37">
        <v>13.043478261000001</v>
      </c>
      <c r="P8" s="67">
        <v>53</v>
      </c>
      <c r="Q8" s="89">
        <f t="shared" si="0"/>
        <v>80.303030303030297</v>
      </c>
      <c r="R8" s="35">
        <v>50</v>
      </c>
      <c r="S8" s="38">
        <v>13.262599469</v>
      </c>
      <c r="T8" s="35">
        <v>48</v>
      </c>
      <c r="U8" s="102">
        <v>96</v>
      </c>
      <c r="V8" s="67">
        <v>106</v>
      </c>
      <c r="W8" s="37">
        <v>25.059101654999999</v>
      </c>
      <c r="X8" s="67">
        <v>84</v>
      </c>
      <c r="Y8" s="89">
        <v>79.245283018999999</v>
      </c>
      <c r="Z8" s="67">
        <v>37</v>
      </c>
      <c r="AA8" s="37">
        <v>12.333333333000001</v>
      </c>
      <c r="AB8" s="67">
        <v>35</v>
      </c>
      <c r="AC8" s="89">
        <v>94.594594595000004</v>
      </c>
      <c r="AD8" s="67">
        <v>43</v>
      </c>
      <c r="AE8" s="37">
        <v>17.479674797000001</v>
      </c>
      <c r="AF8" s="67">
        <v>40</v>
      </c>
      <c r="AG8" s="89">
        <v>93.023255813999995</v>
      </c>
    </row>
    <row r="9" spans="1:33" x14ac:dyDescent="0.25">
      <c r="A9" s="35" t="s">
        <v>49</v>
      </c>
      <c r="B9" s="90">
        <v>2505</v>
      </c>
      <c r="C9" s="38">
        <v>14.826871856</v>
      </c>
      <c r="D9" s="90">
        <v>2022</v>
      </c>
      <c r="E9" s="38">
        <v>80.718562874</v>
      </c>
      <c r="F9" s="101">
        <v>290</v>
      </c>
      <c r="G9" s="37">
        <v>12.128816394999999</v>
      </c>
      <c r="H9" s="67">
        <v>239</v>
      </c>
      <c r="I9" s="37">
        <v>82.413793103000003</v>
      </c>
      <c r="J9" s="101">
        <v>250</v>
      </c>
      <c r="K9" s="37">
        <v>15.518311607999999</v>
      </c>
      <c r="L9" s="67">
        <v>215</v>
      </c>
      <c r="M9" s="89">
        <v>86</v>
      </c>
      <c r="N9" s="67">
        <v>59</v>
      </c>
      <c r="O9" s="37">
        <v>11.943319838000001</v>
      </c>
      <c r="P9" s="67">
        <v>52</v>
      </c>
      <c r="Q9" s="89">
        <f t="shared" si="0"/>
        <v>88.135593220338976</v>
      </c>
      <c r="R9" s="35">
        <v>67</v>
      </c>
      <c r="S9" s="38">
        <v>17.493472584999999</v>
      </c>
      <c r="T9" s="35">
        <v>62</v>
      </c>
      <c r="U9" s="102">
        <v>92.537313432999994</v>
      </c>
      <c r="V9" s="67">
        <v>76</v>
      </c>
      <c r="W9" s="37">
        <v>16.777041943</v>
      </c>
      <c r="X9" s="67">
        <v>65</v>
      </c>
      <c r="Y9" s="89">
        <v>85.526315788999995</v>
      </c>
      <c r="Z9" s="67">
        <v>40</v>
      </c>
      <c r="AA9" s="37">
        <v>13.605442177</v>
      </c>
      <c r="AB9" s="67">
        <v>37</v>
      </c>
      <c r="AC9" s="89">
        <v>92.5</v>
      </c>
      <c r="AD9" s="67">
        <v>38</v>
      </c>
      <c r="AE9" s="37">
        <v>17.431192661000001</v>
      </c>
      <c r="AF9" s="67">
        <v>37</v>
      </c>
      <c r="AG9" s="89">
        <v>97.368421053000006</v>
      </c>
    </row>
    <row r="10" spans="1:33" x14ac:dyDescent="0.25">
      <c r="A10" s="35" t="s">
        <v>47</v>
      </c>
      <c r="B10" s="90">
        <v>2644</v>
      </c>
      <c r="C10" s="38">
        <v>16.876236676000001</v>
      </c>
      <c r="D10" s="90">
        <v>2006</v>
      </c>
      <c r="E10" s="38">
        <v>75.869894099999996</v>
      </c>
      <c r="F10" s="101">
        <v>269</v>
      </c>
      <c r="G10" s="37">
        <v>14.240338804</v>
      </c>
      <c r="H10" s="67">
        <v>194</v>
      </c>
      <c r="I10" s="37">
        <v>72.118959107999999</v>
      </c>
      <c r="J10" s="101">
        <v>340</v>
      </c>
      <c r="K10" s="37">
        <v>20.744356315000001</v>
      </c>
      <c r="L10" s="67">
        <v>287</v>
      </c>
      <c r="M10" s="89">
        <v>84.411764706</v>
      </c>
      <c r="N10" s="67">
        <v>59</v>
      </c>
      <c r="O10" s="37">
        <v>14.355231143999999</v>
      </c>
      <c r="P10" s="67">
        <v>56</v>
      </c>
      <c r="Q10" s="89">
        <f t="shared" si="0"/>
        <v>94.915254237288138</v>
      </c>
      <c r="R10" s="35">
        <v>44</v>
      </c>
      <c r="S10" s="38">
        <v>17.959183672999998</v>
      </c>
      <c r="T10" s="35">
        <v>44</v>
      </c>
      <c r="U10" s="102">
        <v>100</v>
      </c>
      <c r="V10" s="67">
        <v>69</v>
      </c>
      <c r="W10" s="37">
        <v>20.474777448000001</v>
      </c>
      <c r="X10" s="67">
        <v>59</v>
      </c>
      <c r="Y10" s="89">
        <v>85.507246377000001</v>
      </c>
      <c r="Z10" s="67">
        <v>38</v>
      </c>
      <c r="AA10" s="37">
        <v>17.272727273000001</v>
      </c>
      <c r="AB10" s="67">
        <v>32</v>
      </c>
      <c r="AC10" s="89">
        <v>84.210526315999999</v>
      </c>
      <c r="AD10" s="67">
        <v>48</v>
      </c>
      <c r="AE10" s="37">
        <v>26.229508197000001</v>
      </c>
      <c r="AF10" s="67">
        <v>45</v>
      </c>
      <c r="AG10" s="89">
        <v>93.75</v>
      </c>
    </row>
    <row r="11" spans="1:33" x14ac:dyDescent="0.25">
      <c r="A11" s="35" t="s">
        <v>58</v>
      </c>
      <c r="B11" s="90">
        <v>2053</v>
      </c>
      <c r="C11" s="38">
        <v>13.965986395</v>
      </c>
      <c r="D11" s="90">
        <v>1707</v>
      </c>
      <c r="E11" s="38">
        <v>83.146614709999994</v>
      </c>
      <c r="F11" s="101">
        <v>296</v>
      </c>
      <c r="G11" s="37">
        <v>14.327202323</v>
      </c>
      <c r="H11" s="67">
        <v>241</v>
      </c>
      <c r="I11" s="37">
        <v>81.418918919000006</v>
      </c>
      <c r="J11" s="101">
        <v>219</v>
      </c>
      <c r="K11" s="37">
        <v>13.493530499</v>
      </c>
      <c r="L11" s="67">
        <v>161</v>
      </c>
      <c r="M11" s="89">
        <v>73.515981734999997</v>
      </c>
      <c r="N11" s="67">
        <v>55</v>
      </c>
      <c r="O11" s="37">
        <v>14.705882353</v>
      </c>
      <c r="P11" s="67">
        <v>54</v>
      </c>
      <c r="Q11" s="89">
        <f t="shared" si="0"/>
        <v>98.181818181818187</v>
      </c>
      <c r="R11" s="35">
        <v>47</v>
      </c>
      <c r="S11" s="38">
        <v>19.262295082000001</v>
      </c>
      <c r="T11" s="35">
        <v>46</v>
      </c>
      <c r="U11" s="102">
        <v>97.872340425999994</v>
      </c>
      <c r="V11" s="67">
        <v>59</v>
      </c>
      <c r="W11" s="37">
        <v>19.407894736999999</v>
      </c>
      <c r="X11" s="67">
        <v>56</v>
      </c>
      <c r="Y11" s="89">
        <v>94.915254236999999</v>
      </c>
      <c r="Z11" s="67">
        <v>43</v>
      </c>
      <c r="AA11" s="37">
        <v>20.093457944000001</v>
      </c>
      <c r="AB11" s="67">
        <v>42</v>
      </c>
      <c r="AC11" s="89">
        <v>97.674418605</v>
      </c>
      <c r="AD11" s="67">
        <v>28</v>
      </c>
      <c r="AE11" s="37">
        <v>17.610062892999998</v>
      </c>
      <c r="AF11" s="67">
        <v>28</v>
      </c>
      <c r="AG11" s="89">
        <v>100</v>
      </c>
    </row>
    <row r="12" spans="1:33" x14ac:dyDescent="0.25">
      <c r="A12" s="35" t="s">
        <v>73</v>
      </c>
      <c r="B12" s="90">
        <v>1673</v>
      </c>
      <c r="C12" s="38">
        <v>25.283361039999999</v>
      </c>
      <c r="D12" s="90">
        <v>1300</v>
      </c>
      <c r="E12" s="38">
        <v>77.704722055999994</v>
      </c>
      <c r="F12" s="101">
        <v>204</v>
      </c>
      <c r="G12" s="37">
        <v>18.698441797000001</v>
      </c>
      <c r="H12" s="67">
        <v>149</v>
      </c>
      <c r="I12" s="37">
        <v>73.039215686000006</v>
      </c>
      <c r="J12" s="101">
        <v>110</v>
      </c>
      <c r="K12" s="37">
        <v>23.913043477999999</v>
      </c>
      <c r="L12" s="67">
        <v>95</v>
      </c>
      <c r="M12" s="89">
        <v>86.363636364000001</v>
      </c>
      <c r="N12" s="67">
        <v>47</v>
      </c>
      <c r="O12" s="37">
        <v>24.736842105000001</v>
      </c>
      <c r="P12" s="67">
        <v>41</v>
      </c>
      <c r="Q12" s="89">
        <f t="shared" si="0"/>
        <v>87.2340425531915</v>
      </c>
      <c r="R12" s="35">
        <v>42</v>
      </c>
      <c r="S12" s="38">
        <v>30.882352941000001</v>
      </c>
      <c r="T12" s="35">
        <v>42</v>
      </c>
      <c r="U12" s="102">
        <v>100</v>
      </c>
      <c r="V12" s="67">
        <v>75</v>
      </c>
      <c r="W12" s="37">
        <v>39.893617020999997</v>
      </c>
      <c r="X12" s="67">
        <v>70</v>
      </c>
      <c r="Y12" s="89">
        <v>93.333333332999999</v>
      </c>
      <c r="Z12" s="67">
        <v>30</v>
      </c>
      <c r="AA12" s="37">
        <v>31.578947368000001</v>
      </c>
      <c r="AB12" s="67">
        <v>21</v>
      </c>
      <c r="AC12" s="89">
        <v>70</v>
      </c>
      <c r="AD12" s="67">
        <v>21</v>
      </c>
      <c r="AE12" s="37">
        <v>35</v>
      </c>
      <c r="AF12" s="67">
        <v>20</v>
      </c>
      <c r="AG12" s="89">
        <v>95.238095238</v>
      </c>
    </row>
    <row r="13" spans="1:33" x14ac:dyDescent="0.25">
      <c r="A13" s="35" t="s">
        <v>45</v>
      </c>
      <c r="B13" s="90">
        <v>1861</v>
      </c>
      <c r="C13" s="38">
        <v>9.9343404687000003</v>
      </c>
      <c r="D13" s="90">
        <v>1327</v>
      </c>
      <c r="E13" s="38">
        <v>71.305749597000002</v>
      </c>
      <c r="F13" s="101">
        <v>172</v>
      </c>
      <c r="G13" s="37">
        <v>6.7583497052999997</v>
      </c>
      <c r="H13" s="67">
        <v>132</v>
      </c>
      <c r="I13" s="37">
        <v>76.744186046999999</v>
      </c>
      <c r="J13" s="101">
        <v>131</v>
      </c>
      <c r="K13" s="37">
        <v>7.5504322766999996</v>
      </c>
      <c r="L13" s="67">
        <v>90</v>
      </c>
      <c r="M13" s="89">
        <v>68.702290075999997</v>
      </c>
      <c r="N13" s="67">
        <v>43</v>
      </c>
      <c r="O13" s="37">
        <v>7.8039927405</v>
      </c>
      <c r="P13" s="67">
        <v>35</v>
      </c>
      <c r="Q13" s="89">
        <f t="shared" si="0"/>
        <v>81.395348837209298</v>
      </c>
      <c r="R13" s="35">
        <v>45</v>
      </c>
      <c r="S13" s="38">
        <v>12.162162162</v>
      </c>
      <c r="T13" s="35">
        <v>41</v>
      </c>
      <c r="U13" s="102">
        <v>91.111111111</v>
      </c>
      <c r="V13" s="67">
        <v>74</v>
      </c>
      <c r="W13" s="37">
        <v>17.209302326</v>
      </c>
      <c r="X13" s="67">
        <v>47</v>
      </c>
      <c r="Y13" s="89">
        <v>63.513513514000003</v>
      </c>
      <c r="Z13" s="67">
        <v>33</v>
      </c>
      <c r="AA13" s="37">
        <v>11.340206186</v>
      </c>
      <c r="AB13" s="67">
        <v>29</v>
      </c>
      <c r="AC13" s="89">
        <v>87.878787879000001</v>
      </c>
      <c r="AD13" s="67">
        <v>45</v>
      </c>
      <c r="AE13" s="37">
        <v>19.313304721000002</v>
      </c>
      <c r="AF13" s="67">
        <v>41</v>
      </c>
      <c r="AG13" s="89">
        <v>91.111111111</v>
      </c>
    </row>
    <row r="14" spans="1:33" x14ac:dyDescent="0.25">
      <c r="A14" s="35" t="s">
        <v>56</v>
      </c>
      <c r="B14" s="90">
        <v>1205</v>
      </c>
      <c r="C14" s="38">
        <v>11.97456027</v>
      </c>
      <c r="D14" s="90">
        <v>950</v>
      </c>
      <c r="E14" s="38">
        <v>78.838174273999996</v>
      </c>
      <c r="F14" s="101">
        <v>189</v>
      </c>
      <c r="G14" s="37">
        <v>11.229946524000001</v>
      </c>
      <c r="H14" s="67">
        <v>157</v>
      </c>
      <c r="I14" s="37">
        <v>83.068783069000006</v>
      </c>
      <c r="J14" s="101">
        <v>61</v>
      </c>
      <c r="K14" s="37">
        <v>8.8534107401999993</v>
      </c>
      <c r="L14" s="67">
        <v>56</v>
      </c>
      <c r="M14" s="89">
        <v>91.803278688999995</v>
      </c>
      <c r="N14" s="67">
        <v>39</v>
      </c>
      <c r="O14" s="37">
        <v>14.661654134999999</v>
      </c>
      <c r="P14" s="67">
        <v>34</v>
      </c>
      <c r="Q14" s="89">
        <f t="shared" si="0"/>
        <v>87.179487179487182</v>
      </c>
      <c r="R14" s="35">
        <v>38</v>
      </c>
      <c r="S14" s="38">
        <v>21.965317919</v>
      </c>
      <c r="T14" s="35">
        <v>36</v>
      </c>
      <c r="U14" s="102">
        <v>94.736842104999994</v>
      </c>
      <c r="V14" s="67">
        <v>43</v>
      </c>
      <c r="W14" s="37">
        <v>14.006514658</v>
      </c>
      <c r="X14" s="67">
        <v>41</v>
      </c>
      <c r="Y14" s="89">
        <v>95.348837208999996</v>
      </c>
      <c r="Z14" s="67">
        <v>34</v>
      </c>
      <c r="AA14" s="37">
        <v>21.794871794999999</v>
      </c>
      <c r="AB14" s="67">
        <v>30</v>
      </c>
      <c r="AC14" s="89">
        <v>88.235294117999999</v>
      </c>
      <c r="AD14" s="67">
        <v>22</v>
      </c>
      <c r="AE14" s="37">
        <v>19.642857143000001</v>
      </c>
      <c r="AF14" s="67">
        <v>22</v>
      </c>
      <c r="AG14" s="89">
        <v>100</v>
      </c>
    </row>
    <row r="15" spans="1:33" x14ac:dyDescent="0.25">
      <c r="A15" s="35" t="s">
        <v>50</v>
      </c>
      <c r="B15" s="90">
        <v>1698</v>
      </c>
      <c r="C15" s="38">
        <v>14.158258984</v>
      </c>
      <c r="D15" s="90">
        <v>1426</v>
      </c>
      <c r="E15" s="38">
        <v>83.981154298999996</v>
      </c>
      <c r="F15" s="101">
        <v>260</v>
      </c>
      <c r="G15" s="37">
        <v>13.204672423</v>
      </c>
      <c r="H15" s="67">
        <v>225</v>
      </c>
      <c r="I15" s="37">
        <v>86.538461538000007</v>
      </c>
      <c r="J15" s="101">
        <v>111</v>
      </c>
      <c r="K15" s="37">
        <v>10.118505014</v>
      </c>
      <c r="L15" s="67">
        <v>101</v>
      </c>
      <c r="M15" s="89">
        <v>90.990990991000004</v>
      </c>
      <c r="N15" s="67">
        <v>33</v>
      </c>
      <c r="O15" s="37">
        <v>10.410094637</v>
      </c>
      <c r="P15" s="67">
        <v>30</v>
      </c>
      <c r="Q15" s="89">
        <f t="shared" si="0"/>
        <v>90.909090909090907</v>
      </c>
      <c r="R15" s="35">
        <v>26</v>
      </c>
      <c r="S15" s="38">
        <v>12.807881773</v>
      </c>
      <c r="T15" s="35">
        <v>25</v>
      </c>
      <c r="U15" s="102">
        <v>96.153846153999993</v>
      </c>
      <c r="V15" s="67">
        <v>62</v>
      </c>
      <c r="W15" s="37">
        <v>19.682539683000002</v>
      </c>
      <c r="X15" s="67">
        <v>53</v>
      </c>
      <c r="Y15" s="89">
        <v>85.483870968000005</v>
      </c>
      <c r="Z15" s="67">
        <v>26</v>
      </c>
      <c r="AA15" s="37">
        <v>19.117647058999999</v>
      </c>
      <c r="AB15" s="67">
        <v>25</v>
      </c>
      <c r="AC15" s="89">
        <v>96.153846153999993</v>
      </c>
      <c r="AD15" s="67">
        <v>21</v>
      </c>
      <c r="AE15" s="37">
        <v>19.266055046000002</v>
      </c>
      <c r="AF15" s="67">
        <v>21</v>
      </c>
      <c r="AG15" s="89">
        <v>100</v>
      </c>
    </row>
    <row r="16" spans="1:33" x14ac:dyDescent="0.25">
      <c r="A16" s="35" t="s">
        <v>74</v>
      </c>
      <c r="B16" s="90">
        <v>1000</v>
      </c>
      <c r="C16" s="38">
        <v>18.775816748</v>
      </c>
      <c r="D16" s="90">
        <v>774</v>
      </c>
      <c r="E16" s="38">
        <v>77.400000000000006</v>
      </c>
      <c r="F16" s="101">
        <v>128</v>
      </c>
      <c r="G16" s="37">
        <v>17.250673853999999</v>
      </c>
      <c r="H16" s="67">
        <v>94</v>
      </c>
      <c r="I16" s="37">
        <v>73.4375</v>
      </c>
      <c r="J16" s="101">
        <v>116</v>
      </c>
      <c r="K16" s="37">
        <v>20.825852782999998</v>
      </c>
      <c r="L16" s="67">
        <v>84</v>
      </c>
      <c r="M16" s="89">
        <v>72.413793103000003</v>
      </c>
      <c r="N16" s="67">
        <v>27</v>
      </c>
      <c r="O16" s="37">
        <v>20</v>
      </c>
      <c r="P16" s="67">
        <v>27</v>
      </c>
      <c r="Q16" s="89">
        <f t="shared" si="0"/>
        <v>100</v>
      </c>
      <c r="R16" s="35">
        <v>21</v>
      </c>
      <c r="S16" s="38">
        <v>24.705882353</v>
      </c>
      <c r="T16" s="35">
        <v>21</v>
      </c>
      <c r="U16" s="102">
        <v>100</v>
      </c>
      <c r="V16" s="67">
        <v>35</v>
      </c>
      <c r="W16" s="37">
        <v>27.777777778000001</v>
      </c>
      <c r="X16" s="67">
        <v>31</v>
      </c>
      <c r="Y16" s="89">
        <v>88.571428570999998</v>
      </c>
      <c r="Z16" s="67">
        <v>15</v>
      </c>
      <c r="AA16" s="37">
        <v>18.072289157</v>
      </c>
      <c r="AB16" s="67">
        <v>15</v>
      </c>
      <c r="AC16" s="89">
        <v>100</v>
      </c>
      <c r="AD16" s="67">
        <v>15</v>
      </c>
      <c r="AE16" s="37">
        <v>30.612244898</v>
      </c>
      <c r="AF16" s="67">
        <v>15</v>
      </c>
      <c r="AG16" s="89">
        <v>100</v>
      </c>
    </row>
    <row r="17" spans="1:33" x14ac:dyDescent="0.25">
      <c r="A17" s="35" t="s">
        <v>81</v>
      </c>
      <c r="B17" s="90">
        <v>683</v>
      </c>
      <c r="C17" s="38">
        <v>18.174560936999999</v>
      </c>
      <c r="D17" s="90">
        <v>584</v>
      </c>
      <c r="E17" s="38">
        <v>85.505124451</v>
      </c>
      <c r="F17" s="101">
        <v>85</v>
      </c>
      <c r="G17" s="37">
        <v>17.857142856999999</v>
      </c>
      <c r="H17" s="67">
        <v>72</v>
      </c>
      <c r="I17" s="37">
        <v>84.705882353000007</v>
      </c>
      <c r="J17" s="101">
        <v>59</v>
      </c>
      <c r="K17" s="37">
        <v>15.649867373999999</v>
      </c>
      <c r="L17" s="67">
        <v>52</v>
      </c>
      <c r="M17" s="89">
        <v>88.135593220000004</v>
      </c>
      <c r="N17" s="67">
        <v>26</v>
      </c>
      <c r="O17" s="37">
        <v>23.008849558000001</v>
      </c>
      <c r="P17" s="67">
        <v>26</v>
      </c>
      <c r="Q17" s="89">
        <f t="shared" si="0"/>
        <v>100</v>
      </c>
      <c r="R17" s="35">
        <v>27</v>
      </c>
      <c r="S17" s="38">
        <v>29.347826087000001</v>
      </c>
      <c r="T17" s="35">
        <v>27</v>
      </c>
      <c r="U17" s="102">
        <v>100</v>
      </c>
      <c r="V17" s="67">
        <v>18</v>
      </c>
      <c r="W17" s="37">
        <v>17.821782177999999</v>
      </c>
      <c r="X17" s="67">
        <v>16</v>
      </c>
      <c r="Y17" s="89">
        <v>88.888888889</v>
      </c>
      <c r="Z17" s="67">
        <v>17</v>
      </c>
      <c r="AA17" s="37">
        <v>25.757575758000002</v>
      </c>
      <c r="AB17" s="67">
        <v>16</v>
      </c>
      <c r="AC17" s="89">
        <v>94.117647059000006</v>
      </c>
      <c r="AD17" s="67">
        <v>6</v>
      </c>
      <c r="AE17" s="37">
        <v>13.333333333000001</v>
      </c>
      <c r="AF17" s="67">
        <v>6</v>
      </c>
      <c r="AG17" s="89">
        <v>100</v>
      </c>
    </row>
    <row r="18" spans="1:33" x14ac:dyDescent="0.25">
      <c r="A18" s="35" t="s">
        <v>59</v>
      </c>
      <c r="B18" s="90">
        <v>1460</v>
      </c>
      <c r="C18" s="38">
        <v>13.453741246</v>
      </c>
      <c r="D18" s="90">
        <v>1147</v>
      </c>
      <c r="E18" s="38">
        <v>78.561643836000002</v>
      </c>
      <c r="F18" s="101">
        <v>230</v>
      </c>
      <c r="G18" s="37">
        <v>12.994350281999999</v>
      </c>
      <c r="H18" s="67">
        <v>194</v>
      </c>
      <c r="I18" s="37">
        <v>84.347826087000001</v>
      </c>
      <c r="J18" s="101">
        <v>177</v>
      </c>
      <c r="K18" s="37">
        <v>17.753259779</v>
      </c>
      <c r="L18" s="67">
        <v>151</v>
      </c>
      <c r="M18" s="89">
        <v>85.310734463000003</v>
      </c>
      <c r="N18" s="67">
        <v>25</v>
      </c>
      <c r="O18" s="37">
        <v>9.1240875912000003</v>
      </c>
      <c r="P18" s="67">
        <v>24</v>
      </c>
      <c r="Q18" s="89">
        <f t="shared" si="0"/>
        <v>96</v>
      </c>
      <c r="R18" s="35">
        <v>32</v>
      </c>
      <c r="S18" s="38">
        <v>16.666666667000001</v>
      </c>
      <c r="T18" s="35">
        <v>31</v>
      </c>
      <c r="U18" s="102">
        <v>96.875</v>
      </c>
      <c r="V18" s="67">
        <v>52</v>
      </c>
      <c r="W18" s="37">
        <v>19.188191882000002</v>
      </c>
      <c r="X18" s="67">
        <v>40</v>
      </c>
      <c r="Y18" s="89">
        <v>76.923076922999996</v>
      </c>
      <c r="Z18" s="67">
        <v>19</v>
      </c>
      <c r="AA18" s="37">
        <v>13.868613139000001</v>
      </c>
      <c r="AB18" s="67">
        <v>11</v>
      </c>
      <c r="AC18" s="89">
        <v>57.894736842</v>
      </c>
      <c r="AD18" s="67">
        <v>18</v>
      </c>
      <c r="AE18" s="37">
        <v>13.636363636</v>
      </c>
      <c r="AF18" s="67">
        <v>18</v>
      </c>
      <c r="AG18" s="89">
        <v>100</v>
      </c>
    </row>
    <row r="19" spans="1:33" x14ac:dyDescent="0.25">
      <c r="A19" s="35" t="s">
        <v>53</v>
      </c>
      <c r="B19" s="90">
        <v>1075</v>
      </c>
      <c r="C19" s="38">
        <v>11.529386529</v>
      </c>
      <c r="D19" s="90">
        <v>791</v>
      </c>
      <c r="E19" s="38">
        <v>73.581395349000005</v>
      </c>
      <c r="F19" s="101">
        <v>129</v>
      </c>
      <c r="G19" s="37">
        <v>11.006825939000001</v>
      </c>
      <c r="H19" s="67">
        <v>93</v>
      </c>
      <c r="I19" s="37">
        <v>72.093023255999995</v>
      </c>
      <c r="J19" s="101">
        <v>136</v>
      </c>
      <c r="K19" s="37">
        <v>15.686274510000001</v>
      </c>
      <c r="L19" s="67">
        <v>108</v>
      </c>
      <c r="M19" s="89">
        <v>79.411764706</v>
      </c>
      <c r="N19" s="67">
        <v>24</v>
      </c>
      <c r="O19" s="37">
        <v>8.8888888889000004</v>
      </c>
      <c r="P19" s="67">
        <v>20</v>
      </c>
      <c r="Q19" s="89">
        <f t="shared" si="0"/>
        <v>83.333333333333343</v>
      </c>
      <c r="R19" s="35">
        <v>22</v>
      </c>
      <c r="S19" s="38">
        <v>13.253012048</v>
      </c>
      <c r="T19" s="35">
        <v>21</v>
      </c>
      <c r="U19" s="102">
        <v>95.454545455000002</v>
      </c>
      <c r="V19" s="67">
        <v>24</v>
      </c>
      <c r="W19" s="37">
        <v>10.38961039</v>
      </c>
      <c r="X19" s="67">
        <v>17</v>
      </c>
      <c r="Y19" s="89">
        <v>70.833333332999999</v>
      </c>
      <c r="Z19" s="67">
        <v>15</v>
      </c>
      <c r="AA19" s="37">
        <v>8.7209302326000007</v>
      </c>
      <c r="AB19" s="67">
        <v>10</v>
      </c>
      <c r="AC19" s="89">
        <v>66.666666667000001</v>
      </c>
      <c r="AD19" s="67">
        <v>11</v>
      </c>
      <c r="AE19" s="37">
        <v>8.3333333333000006</v>
      </c>
      <c r="AF19" s="67">
        <v>11</v>
      </c>
      <c r="AG19" s="89">
        <v>100</v>
      </c>
    </row>
    <row r="20" spans="1:33" x14ac:dyDescent="0.25">
      <c r="A20" s="35" t="s">
        <v>46</v>
      </c>
      <c r="B20" s="90">
        <v>1578</v>
      </c>
      <c r="C20" s="38">
        <v>10.655682355</v>
      </c>
      <c r="D20" s="90">
        <v>1263</v>
      </c>
      <c r="E20" s="38">
        <v>80.038022814000001</v>
      </c>
      <c r="F20" s="101">
        <v>234</v>
      </c>
      <c r="G20" s="37">
        <v>9.8031001257000003</v>
      </c>
      <c r="H20" s="67">
        <v>200</v>
      </c>
      <c r="I20" s="37">
        <v>85.470085470000001</v>
      </c>
      <c r="J20" s="101">
        <v>142</v>
      </c>
      <c r="K20" s="37">
        <v>11.332801277</v>
      </c>
      <c r="L20" s="67">
        <v>120</v>
      </c>
      <c r="M20" s="89">
        <v>84.507042253999998</v>
      </c>
      <c r="N20" s="67">
        <v>21</v>
      </c>
      <c r="O20" s="37">
        <v>5.5851063830000003</v>
      </c>
      <c r="P20" s="67">
        <v>20</v>
      </c>
      <c r="Q20" s="89">
        <f t="shared" si="0"/>
        <v>95.238095238095227</v>
      </c>
      <c r="R20" s="35">
        <v>38</v>
      </c>
      <c r="S20" s="38">
        <v>11.912225705000001</v>
      </c>
      <c r="T20" s="35">
        <v>37</v>
      </c>
      <c r="U20" s="102">
        <v>97.368421053000006</v>
      </c>
      <c r="V20" s="67">
        <v>44</v>
      </c>
      <c r="W20" s="37">
        <v>10.918114144</v>
      </c>
      <c r="X20" s="67">
        <v>39</v>
      </c>
      <c r="Y20" s="89">
        <v>88.636363635999999</v>
      </c>
      <c r="Z20" s="67">
        <v>29</v>
      </c>
      <c r="AA20" s="37">
        <v>14.146341463000001</v>
      </c>
      <c r="AB20" s="67">
        <v>27</v>
      </c>
      <c r="AC20" s="89">
        <v>93.103448275999995</v>
      </c>
      <c r="AD20" s="67">
        <v>16</v>
      </c>
      <c r="AE20" s="37">
        <v>10.322580645</v>
      </c>
      <c r="AF20" s="67">
        <v>15</v>
      </c>
      <c r="AG20" s="89">
        <v>93.75</v>
      </c>
    </row>
    <row r="21" spans="1:33" x14ac:dyDescent="0.25">
      <c r="A21" s="35" t="s">
        <v>51</v>
      </c>
      <c r="B21" s="90">
        <v>757</v>
      </c>
      <c r="C21" s="38">
        <v>10.835957629999999</v>
      </c>
      <c r="D21" s="90">
        <v>655</v>
      </c>
      <c r="E21" s="38">
        <v>86.525759577000002</v>
      </c>
      <c r="F21" s="101">
        <v>120</v>
      </c>
      <c r="G21" s="37">
        <v>12.170385396</v>
      </c>
      <c r="H21" s="67">
        <v>96</v>
      </c>
      <c r="I21" s="37">
        <v>80</v>
      </c>
      <c r="J21" s="101">
        <v>75</v>
      </c>
      <c r="K21" s="37">
        <v>10.729613734000001</v>
      </c>
      <c r="L21" s="67">
        <v>69</v>
      </c>
      <c r="M21" s="89">
        <v>92</v>
      </c>
      <c r="N21" s="67">
        <v>21</v>
      </c>
      <c r="O21" s="37">
        <v>10.994764397999999</v>
      </c>
      <c r="P21" s="67">
        <v>19</v>
      </c>
      <c r="Q21" s="89">
        <f t="shared" si="0"/>
        <v>90.476190476190482</v>
      </c>
      <c r="R21" s="35">
        <v>20</v>
      </c>
      <c r="S21" s="38">
        <v>12.345679012</v>
      </c>
      <c r="T21" s="35">
        <v>19</v>
      </c>
      <c r="U21" s="102">
        <v>95</v>
      </c>
      <c r="V21" s="67">
        <v>11</v>
      </c>
      <c r="W21" s="37">
        <v>6.3583815029000004</v>
      </c>
      <c r="X21" s="67">
        <v>10</v>
      </c>
      <c r="Y21" s="89">
        <v>90.909090909</v>
      </c>
      <c r="Z21" s="67">
        <v>14</v>
      </c>
      <c r="AA21" s="37">
        <v>13.592233009999999</v>
      </c>
      <c r="AB21" s="67">
        <v>13</v>
      </c>
      <c r="AC21" s="89">
        <v>92.857142856999999</v>
      </c>
      <c r="AD21" s="67">
        <v>11</v>
      </c>
      <c r="AE21" s="37">
        <v>18.032786885</v>
      </c>
      <c r="AF21" s="67">
        <v>11</v>
      </c>
      <c r="AG21" s="89">
        <v>100</v>
      </c>
    </row>
    <row r="22" spans="1:33" x14ac:dyDescent="0.25">
      <c r="A22" s="35" t="s">
        <v>54</v>
      </c>
      <c r="B22" s="90">
        <v>686</v>
      </c>
      <c r="C22" s="38">
        <v>8.9579524680000002</v>
      </c>
      <c r="D22" s="90">
        <v>539</v>
      </c>
      <c r="E22" s="38">
        <v>78.571428570999998</v>
      </c>
      <c r="F22" s="101">
        <v>95</v>
      </c>
      <c r="G22" s="37">
        <v>8.6442220200000008</v>
      </c>
      <c r="H22" s="67">
        <v>79</v>
      </c>
      <c r="I22" s="37">
        <v>83.157894737000007</v>
      </c>
      <c r="J22" s="101">
        <v>78</v>
      </c>
      <c r="K22" s="37">
        <v>10.455764074999999</v>
      </c>
      <c r="L22" s="67">
        <v>66</v>
      </c>
      <c r="M22" s="89">
        <v>84.615384614999996</v>
      </c>
      <c r="N22" s="67">
        <v>20</v>
      </c>
      <c r="O22" s="37">
        <v>8.8105726872000005</v>
      </c>
      <c r="P22" s="67">
        <v>18</v>
      </c>
      <c r="Q22" s="89">
        <f t="shared" si="0"/>
        <v>90</v>
      </c>
      <c r="R22" s="35">
        <v>15</v>
      </c>
      <c r="S22" s="38">
        <v>9.5541401274000002</v>
      </c>
      <c r="T22" s="35">
        <v>15</v>
      </c>
      <c r="U22" s="102">
        <v>100</v>
      </c>
      <c r="V22" s="67">
        <v>30</v>
      </c>
      <c r="W22" s="37">
        <v>12.987012987</v>
      </c>
      <c r="X22" s="67">
        <v>26</v>
      </c>
      <c r="Y22" s="89">
        <v>86.666666667000001</v>
      </c>
      <c r="Z22" s="67">
        <v>12</v>
      </c>
      <c r="AA22" s="37">
        <v>8.9552238806000002</v>
      </c>
      <c r="AB22" s="67">
        <v>12</v>
      </c>
      <c r="AC22" s="89">
        <v>100</v>
      </c>
      <c r="AD22" s="67">
        <v>12</v>
      </c>
      <c r="AE22" s="37">
        <v>14.285714285999999</v>
      </c>
      <c r="AF22" s="67">
        <v>12</v>
      </c>
      <c r="AG22" s="89">
        <v>100</v>
      </c>
    </row>
    <row r="23" spans="1:33" x14ac:dyDescent="0.25">
      <c r="A23" s="35" t="s">
        <v>86</v>
      </c>
      <c r="B23" s="90">
        <v>366</v>
      </c>
      <c r="C23" s="38">
        <v>20.198675497</v>
      </c>
      <c r="D23" s="90">
        <v>270</v>
      </c>
      <c r="E23" s="38">
        <v>73.770491802999999</v>
      </c>
      <c r="F23" s="101">
        <v>54</v>
      </c>
      <c r="G23" s="37">
        <v>22.784810127</v>
      </c>
      <c r="H23" s="67">
        <v>44</v>
      </c>
      <c r="I23" s="37">
        <v>81.481481481000003</v>
      </c>
      <c r="J23" s="101">
        <v>23</v>
      </c>
      <c r="K23" s="37">
        <v>14.935064935</v>
      </c>
      <c r="L23" s="67">
        <v>16</v>
      </c>
      <c r="M23" s="89">
        <v>69.565217391000004</v>
      </c>
      <c r="N23" s="67">
        <v>18</v>
      </c>
      <c r="O23" s="37">
        <v>25.352112676000001</v>
      </c>
      <c r="P23" s="67">
        <v>18</v>
      </c>
      <c r="Q23" s="89">
        <f t="shared" si="0"/>
        <v>100</v>
      </c>
      <c r="R23" s="35">
        <v>17</v>
      </c>
      <c r="S23" s="38">
        <v>47.222222221999999</v>
      </c>
      <c r="T23" s="35">
        <v>17</v>
      </c>
      <c r="U23" s="102">
        <v>100</v>
      </c>
      <c r="V23" s="67">
        <v>11</v>
      </c>
      <c r="W23" s="37">
        <v>25</v>
      </c>
      <c r="X23" s="67">
        <v>10</v>
      </c>
      <c r="Y23" s="89">
        <v>90.909090909</v>
      </c>
      <c r="Z23" s="67">
        <v>21</v>
      </c>
      <c r="AA23" s="37">
        <v>51.219512195</v>
      </c>
      <c r="AB23" s="67">
        <v>20</v>
      </c>
      <c r="AC23" s="89">
        <v>95.238095238</v>
      </c>
      <c r="AD23" s="67">
        <v>6</v>
      </c>
      <c r="AE23" s="37">
        <v>54.545454544999998</v>
      </c>
      <c r="AF23" s="67">
        <v>6</v>
      </c>
      <c r="AG23" s="89">
        <v>100</v>
      </c>
    </row>
    <row r="24" spans="1:33" x14ac:dyDescent="0.25">
      <c r="A24" s="35" t="s">
        <v>66</v>
      </c>
      <c r="B24" s="90">
        <v>688</v>
      </c>
      <c r="C24" s="38">
        <v>11.994421199</v>
      </c>
      <c r="D24" s="90">
        <v>537</v>
      </c>
      <c r="E24" s="38">
        <v>78.052325581000005</v>
      </c>
      <c r="F24" s="101">
        <v>76</v>
      </c>
      <c r="G24" s="37">
        <v>10.228802153</v>
      </c>
      <c r="H24" s="67">
        <v>65</v>
      </c>
      <c r="I24" s="37">
        <v>85.526315788999995</v>
      </c>
      <c r="J24" s="101">
        <v>71</v>
      </c>
      <c r="K24" s="37">
        <v>12.412587413000001</v>
      </c>
      <c r="L24" s="67">
        <v>61</v>
      </c>
      <c r="M24" s="89">
        <v>85.915492958000002</v>
      </c>
      <c r="N24" s="67">
        <v>17</v>
      </c>
      <c r="O24" s="37">
        <v>10.759493671</v>
      </c>
      <c r="P24" s="67">
        <v>15</v>
      </c>
      <c r="Q24" s="89">
        <f t="shared" si="0"/>
        <v>88.235294117647058</v>
      </c>
      <c r="R24" s="35">
        <v>12</v>
      </c>
      <c r="S24" s="38">
        <v>12.631578947</v>
      </c>
      <c r="T24" s="35">
        <v>11</v>
      </c>
      <c r="U24" s="102">
        <v>91.666666667000001</v>
      </c>
      <c r="V24" s="67">
        <v>28</v>
      </c>
      <c r="W24" s="37">
        <v>16.666666667000001</v>
      </c>
      <c r="X24" s="67">
        <v>25</v>
      </c>
      <c r="Y24" s="89">
        <v>89.285714286000001</v>
      </c>
      <c r="Z24" s="67">
        <v>14</v>
      </c>
      <c r="AA24" s="37">
        <v>17.283950616999999</v>
      </c>
      <c r="AB24" s="67">
        <v>10</v>
      </c>
      <c r="AC24" s="89">
        <v>71.428571429000002</v>
      </c>
      <c r="AD24" s="67">
        <v>6</v>
      </c>
      <c r="AE24" s="37">
        <v>13.333333333000001</v>
      </c>
      <c r="AF24" s="67">
        <v>5</v>
      </c>
      <c r="AG24" s="89">
        <v>83.333333332999999</v>
      </c>
    </row>
    <row r="25" spans="1:33" x14ac:dyDescent="0.25">
      <c r="A25" s="35" t="s">
        <v>62</v>
      </c>
      <c r="B25" s="90">
        <v>515</v>
      </c>
      <c r="C25" s="38">
        <v>8.3999347578000005</v>
      </c>
      <c r="D25" s="90">
        <v>410</v>
      </c>
      <c r="E25" s="38">
        <v>79.611650484999998</v>
      </c>
      <c r="F25" s="101">
        <v>83</v>
      </c>
      <c r="G25" s="37">
        <v>9.7532314923999994</v>
      </c>
      <c r="H25" s="67">
        <v>74</v>
      </c>
      <c r="I25" s="37">
        <v>89.156626505999995</v>
      </c>
      <c r="J25" s="101">
        <v>51</v>
      </c>
      <c r="K25" s="37">
        <v>10.303030303</v>
      </c>
      <c r="L25" s="67">
        <v>44</v>
      </c>
      <c r="M25" s="89">
        <v>86.274509804000004</v>
      </c>
      <c r="N25" s="67">
        <v>17</v>
      </c>
      <c r="O25" s="37">
        <v>8.9947089946999998</v>
      </c>
      <c r="P25" s="67">
        <v>16</v>
      </c>
      <c r="Q25" s="89">
        <f t="shared" si="0"/>
        <v>94.117647058823522</v>
      </c>
      <c r="R25" s="35">
        <v>12</v>
      </c>
      <c r="S25" s="38">
        <v>8.2191780821999991</v>
      </c>
      <c r="T25" s="35">
        <v>12</v>
      </c>
      <c r="U25" s="102">
        <v>100</v>
      </c>
      <c r="V25" s="67">
        <v>27</v>
      </c>
      <c r="W25" s="37">
        <v>14.285714285999999</v>
      </c>
      <c r="X25" s="67">
        <v>22</v>
      </c>
      <c r="Y25" s="89">
        <v>81.481481481000003</v>
      </c>
      <c r="Z25" s="67">
        <v>9</v>
      </c>
      <c r="AA25" s="37">
        <v>9</v>
      </c>
      <c r="AB25" s="67">
        <v>9</v>
      </c>
      <c r="AC25" s="89">
        <v>100</v>
      </c>
      <c r="AD25" s="67">
        <v>5</v>
      </c>
      <c r="AE25" s="37">
        <v>7.8125</v>
      </c>
      <c r="AF25" s="67">
        <v>5</v>
      </c>
      <c r="AG25" s="89">
        <v>100</v>
      </c>
    </row>
    <row r="26" spans="1:33" x14ac:dyDescent="0.25">
      <c r="A26" s="35" t="s">
        <v>65</v>
      </c>
      <c r="B26" s="90">
        <v>566</v>
      </c>
      <c r="C26" s="38">
        <v>11.340412743</v>
      </c>
      <c r="D26" s="90">
        <v>489</v>
      </c>
      <c r="E26" s="38">
        <v>86.395759717000004</v>
      </c>
      <c r="F26" s="101">
        <v>63</v>
      </c>
      <c r="G26" s="37">
        <v>10.277324632999999</v>
      </c>
      <c r="H26" s="67">
        <v>56</v>
      </c>
      <c r="I26" s="37">
        <v>88.888888889</v>
      </c>
      <c r="J26" s="101">
        <v>49</v>
      </c>
      <c r="K26" s="37">
        <v>13.243243243</v>
      </c>
      <c r="L26" s="67">
        <v>46</v>
      </c>
      <c r="M26" s="89">
        <v>93.877551019999999</v>
      </c>
      <c r="N26" s="67">
        <v>16</v>
      </c>
      <c r="O26" s="37">
        <v>9.8765432098999995</v>
      </c>
      <c r="P26" s="67">
        <v>15</v>
      </c>
      <c r="Q26" s="89">
        <f t="shared" si="0"/>
        <v>93.75</v>
      </c>
      <c r="R26" s="35">
        <v>12</v>
      </c>
      <c r="S26" s="38">
        <v>10.526315789</v>
      </c>
      <c r="T26" s="35">
        <v>12</v>
      </c>
      <c r="U26" s="102">
        <v>100</v>
      </c>
      <c r="V26" s="67">
        <v>18</v>
      </c>
      <c r="W26" s="37">
        <v>13.235294118000001</v>
      </c>
      <c r="X26" s="67">
        <v>17</v>
      </c>
      <c r="Y26" s="89">
        <v>94.444444443999998</v>
      </c>
      <c r="Z26" s="67">
        <v>8</v>
      </c>
      <c r="AA26" s="37">
        <v>7.6190476189999998</v>
      </c>
      <c r="AB26" s="67">
        <v>7</v>
      </c>
      <c r="AC26" s="89">
        <v>87.5</v>
      </c>
      <c r="AD26" s="67">
        <v>15</v>
      </c>
      <c r="AE26" s="37">
        <v>19.736842105000001</v>
      </c>
      <c r="AF26" s="67">
        <v>15</v>
      </c>
      <c r="AG26" s="89">
        <v>100</v>
      </c>
    </row>
    <row r="27" spans="1:33" x14ac:dyDescent="0.25">
      <c r="A27" s="35" t="s">
        <v>90</v>
      </c>
      <c r="B27" s="90">
        <v>167</v>
      </c>
      <c r="C27" s="38">
        <v>9.2469545958000001</v>
      </c>
      <c r="D27" s="90">
        <v>112</v>
      </c>
      <c r="E27" s="38">
        <v>67.065868262999999</v>
      </c>
      <c r="F27" s="101">
        <v>19</v>
      </c>
      <c r="G27" s="37">
        <v>11.30952381</v>
      </c>
      <c r="H27" s="67">
        <v>15</v>
      </c>
      <c r="I27" s="37">
        <v>78.947368420999993</v>
      </c>
      <c r="J27" s="101">
        <v>13</v>
      </c>
      <c r="K27" s="37">
        <v>7.7380952380999997</v>
      </c>
      <c r="L27" s="67">
        <v>8</v>
      </c>
      <c r="M27" s="89">
        <v>61.538461538</v>
      </c>
      <c r="N27" s="67">
        <v>16</v>
      </c>
      <c r="O27" s="37">
        <v>31.372549020000001</v>
      </c>
      <c r="P27" s="67">
        <v>7</v>
      </c>
      <c r="Q27" s="89">
        <f t="shared" si="0"/>
        <v>43.75</v>
      </c>
      <c r="R27" s="35">
        <v>13</v>
      </c>
      <c r="S27" s="38">
        <v>36.111111111</v>
      </c>
      <c r="T27" s="35">
        <v>4</v>
      </c>
      <c r="U27" s="102">
        <v>30.769230769</v>
      </c>
      <c r="V27" s="67">
        <v>19</v>
      </c>
      <c r="W27" s="37">
        <v>42.222222221999999</v>
      </c>
      <c r="X27" s="67">
        <v>12</v>
      </c>
      <c r="Y27" s="89">
        <v>63.157894736999999</v>
      </c>
      <c r="Z27" s="67">
        <v>6</v>
      </c>
      <c r="AA27" s="37">
        <v>33.333333332999999</v>
      </c>
      <c r="AB27" s="67">
        <v>4</v>
      </c>
      <c r="AC27" s="89">
        <v>66.666666667000001</v>
      </c>
      <c r="AD27" s="67">
        <v>11</v>
      </c>
      <c r="AE27" s="37">
        <v>39.285714286000001</v>
      </c>
      <c r="AF27" s="67">
        <v>5</v>
      </c>
      <c r="AG27" s="89">
        <v>45.454545455000002</v>
      </c>
    </row>
    <row r="28" spans="1:33" x14ac:dyDescent="0.25">
      <c r="A28" s="35" t="s">
        <v>92</v>
      </c>
      <c r="B28" s="90">
        <v>306</v>
      </c>
      <c r="C28" s="38">
        <v>20.550705171000001</v>
      </c>
      <c r="D28" s="90">
        <v>240</v>
      </c>
      <c r="E28" s="38">
        <v>78.431372549000002</v>
      </c>
      <c r="F28" s="101">
        <v>18</v>
      </c>
      <c r="G28" s="37">
        <v>9.5238095238000007</v>
      </c>
      <c r="H28" s="67">
        <v>14</v>
      </c>
      <c r="I28" s="37">
        <v>77.777777778000001</v>
      </c>
      <c r="J28" s="101">
        <v>24</v>
      </c>
      <c r="K28" s="37">
        <v>16.107382550000001</v>
      </c>
      <c r="L28" s="67">
        <v>17</v>
      </c>
      <c r="M28" s="89">
        <v>70.833333332999999</v>
      </c>
      <c r="N28" s="67">
        <v>15</v>
      </c>
      <c r="O28" s="37">
        <v>29.411764706</v>
      </c>
      <c r="P28" s="67">
        <v>13</v>
      </c>
      <c r="Q28" s="89">
        <f t="shared" si="0"/>
        <v>86.666666666666671</v>
      </c>
      <c r="R28" s="35">
        <v>19</v>
      </c>
      <c r="S28" s="38">
        <v>48.717948718000002</v>
      </c>
      <c r="T28" s="35">
        <v>19</v>
      </c>
      <c r="U28" s="102">
        <v>100</v>
      </c>
      <c r="V28" s="67">
        <v>12</v>
      </c>
      <c r="W28" s="37">
        <v>32.432432431999999</v>
      </c>
      <c r="X28" s="67">
        <v>12</v>
      </c>
      <c r="Y28" s="89">
        <v>100</v>
      </c>
      <c r="Z28" s="67">
        <v>12</v>
      </c>
      <c r="AA28" s="37">
        <v>52.173913042999999</v>
      </c>
      <c r="AB28" s="67">
        <v>12</v>
      </c>
      <c r="AC28" s="89">
        <v>100</v>
      </c>
      <c r="AD28" s="67">
        <v>4</v>
      </c>
      <c r="AE28" s="37">
        <v>25</v>
      </c>
      <c r="AF28" s="67">
        <v>4</v>
      </c>
      <c r="AG28" s="89">
        <v>100</v>
      </c>
    </row>
    <row r="29" spans="1:33" x14ac:dyDescent="0.25">
      <c r="A29" s="35" t="s">
        <v>95</v>
      </c>
      <c r="B29" s="90">
        <v>102</v>
      </c>
      <c r="C29" s="38">
        <v>9.1974752028999998</v>
      </c>
      <c r="D29" s="90">
        <v>69</v>
      </c>
      <c r="E29" s="38">
        <v>67.647058823999998</v>
      </c>
      <c r="F29" s="101">
        <v>17</v>
      </c>
      <c r="G29" s="37">
        <v>11.409395973000001</v>
      </c>
      <c r="H29" s="67">
        <v>14</v>
      </c>
      <c r="I29" s="37">
        <v>82.352941176000002</v>
      </c>
      <c r="J29" s="101">
        <v>7</v>
      </c>
      <c r="K29" s="37">
        <v>7</v>
      </c>
      <c r="L29" s="67">
        <v>7</v>
      </c>
      <c r="M29" s="89">
        <v>100</v>
      </c>
      <c r="N29" s="67">
        <v>15</v>
      </c>
      <c r="O29" s="37">
        <v>33.333333332999999</v>
      </c>
      <c r="P29" s="67">
        <v>7</v>
      </c>
      <c r="Q29" s="89">
        <f t="shared" si="0"/>
        <v>46.666666666666664</v>
      </c>
      <c r="R29" s="35">
        <v>12</v>
      </c>
      <c r="S29" s="38">
        <v>63.157894736999999</v>
      </c>
      <c r="T29" s="35">
        <v>8</v>
      </c>
      <c r="U29" s="102">
        <v>66.666666667000001</v>
      </c>
      <c r="V29" s="67">
        <v>16</v>
      </c>
      <c r="W29" s="37">
        <v>47.058823529000001</v>
      </c>
      <c r="X29" s="67">
        <v>14</v>
      </c>
      <c r="Y29" s="89">
        <v>87.5</v>
      </c>
      <c r="Z29" s="67">
        <v>15</v>
      </c>
      <c r="AA29" s="37">
        <v>62.5</v>
      </c>
      <c r="AB29" s="67">
        <v>10</v>
      </c>
      <c r="AC29" s="89">
        <v>66.666666667000001</v>
      </c>
      <c r="AD29" s="67">
        <v>5</v>
      </c>
      <c r="AE29" s="37">
        <v>50</v>
      </c>
      <c r="AF29" s="67">
        <v>2</v>
      </c>
      <c r="AG29" s="89">
        <v>40</v>
      </c>
    </row>
    <row r="30" spans="1:33" x14ac:dyDescent="0.25">
      <c r="A30" s="35" t="s">
        <v>85</v>
      </c>
      <c r="B30" s="90">
        <v>398</v>
      </c>
      <c r="C30" s="38">
        <v>12.314356436000001</v>
      </c>
      <c r="D30" s="90">
        <v>297</v>
      </c>
      <c r="E30" s="38">
        <v>74.623115577999997</v>
      </c>
      <c r="F30" s="101">
        <v>14</v>
      </c>
      <c r="G30" s="37">
        <v>4.2296072508</v>
      </c>
      <c r="H30" s="67">
        <v>12</v>
      </c>
      <c r="I30" s="37">
        <v>85.714285713999999</v>
      </c>
      <c r="J30" s="101">
        <v>26</v>
      </c>
      <c r="K30" s="37">
        <v>8.9965397924000001</v>
      </c>
      <c r="L30" s="67">
        <v>23</v>
      </c>
      <c r="M30" s="89">
        <v>88.461538461999993</v>
      </c>
      <c r="N30" s="67">
        <v>15</v>
      </c>
      <c r="O30" s="37">
        <v>17.241379309999999</v>
      </c>
      <c r="P30" s="67">
        <v>13</v>
      </c>
      <c r="Q30" s="89">
        <f t="shared" si="0"/>
        <v>86.666666666666671</v>
      </c>
      <c r="R30" s="35">
        <v>12</v>
      </c>
      <c r="S30" s="38">
        <v>27.272727273000001</v>
      </c>
      <c r="T30" s="35">
        <v>8</v>
      </c>
      <c r="U30" s="102">
        <v>66.666666667000001</v>
      </c>
      <c r="V30" s="67">
        <v>20</v>
      </c>
      <c r="W30" s="37">
        <v>32.258064515999997</v>
      </c>
      <c r="X30" s="67">
        <v>18</v>
      </c>
      <c r="Y30" s="89">
        <v>90</v>
      </c>
      <c r="Z30" s="67">
        <v>21</v>
      </c>
      <c r="AA30" s="37">
        <v>40.384615384999996</v>
      </c>
      <c r="AB30" s="67">
        <v>20</v>
      </c>
      <c r="AC30" s="89">
        <v>95.238095238</v>
      </c>
      <c r="AD30" s="67">
        <v>7</v>
      </c>
      <c r="AE30" s="37">
        <v>17.5</v>
      </c>
      <c r="AF30" s="67">
        <v>6</v>
      </c>
      <c r="AG30" s="89">
        <v>85.714285713999999</v>
      </c>
    </row>
    <row r="31" spans="1:33" x14ac:dyDescent="0.25">
      <c r="A31" s="35" t="s">
        <v>48</v>
      </c>
      <c r="B31" s="90">
        <v>652</v>
      </c>
      <c r="C31" s="38">
        <v>7.8290105668000001</v>
      </c>
      <c r="D31" s="90">
        <v>523</v>
      </c>
      <c r="E31" s="38">
        <v>80.214723926000005</v>
      </c>
      <c r="F31" s="101">
        <v>74</v>
      </c>
      <c r="G31" s="37">
        <v>6.4685314685000002</v>
      </c>
      <c r="H31" s="67">
        <v>62</v>
      </c>
      <c r="I31" s="37">
        <v>83.783783783999993</v>
      </c>
      <c r="J31" s="101">
        <v>56</v>
      </c>
      <c r="K31" s="37">
        <v>8.0459770114999998</v>
      </c>
      <c r="L31" s="67">
        <v>44</v>
      </c>
      <c r="M31" s="89">
        <v>78.571428570999998</v>
      </c>
      <c r="N31" s="67">
        <v>14</v>
      </c>
      <c r="O31" s="37">
        <v>5.7613168724000001</v>
      </c>
      <c r="P31" s="67">
        <v>14</v>
      </c>
      <c r="Q31" s="89">
        <f t="shared" si="0"/>
        <v>100</v>
      </c>
      <c r="R31" s="35">
        <v>8</v>
      </c>
      <c r="S31" s="38">
        <v>4.5714285714000003</v>
      </c>
      <c r="T31" s="35">
        <v>7</v>
      </c>
      <c r="U31" s="102">
        <v>87.5</v>
      </c>
      <c r="V31" s="67">
        <v>12</v>
      </c>
      <c r="W31" s="37">
        <v>5.7692307692</v>
      </c>
      <c r="X31" s="67">
        <v>11</v>
      </c>
      <c r="Y31" s="89">
        <v>91.666666667000001</v>
      </c>
      <c r="Z31" s="67">
        <v>7</v>
      </c>
      <c r="AA31" s="37">
        <v>4.1916167665000001</v>
      </c>
      <c r="AB31" s="67">
        <v>7</v>
      </c>
      <c r="AC31" s="89">
        <v>100</v>
      </c>
      <c r="AD31" s="67">
        <v>9</v>
      </c>
      <c r="AE31" s="37">
        <v>7.7586206896999999</v>
      </c>
      <c r="AF31" s="67">
        <v>9</v>
      </c>
      <c r="AG31" s="89">
        <v>100</v>
      </c>
    </row>
    <row r="32" spans="1:33" x14ac:dyDescent="0.25">
      <c r="A32" s="35" t="s">
        <v>71</v>
      </c>
      <c r="B32" s="90">
        <v>245</v>
      </c>
      <c r="C32" s="38">
        <v>9.7415506958000009</v>
      </c>
      <c r="D32" s="90">
        <v>204</v>
      </c>
      <c r="E32" s="38">
        <v>83.265306121999998</v>
      </c>
      <c r="F32" s="101">
        <v>33</v>
      </c>
      <c r="G32" s="37">
        <v>8.1683168317000003</v>
      </c>
      <c r="H32" s="67">
        <v>30</v>
      </c>
      <c r="I32" s="37">
        <v>90.909090909</v>
      </c>
      <c r="J32" s="101">
        <v>9</v>
      </c>
      <c r="K32" s="37">
        <v>3.5856573704999999</v>
      </c>
      <c r="L32" s="67">
        <v>8</v>
      </c>
      <c r="M32" s="89">
        <v>88.888888889</v>
      </c>
      <c r="N32" s="67">
        <v>14</v>
      </c>
      <c r="O32" s="37">
        <v>16.470588235000001</v>
      </c>
      <c r="P32" s="67">
        <v>13</v>
      </c>
      <c r="Q32" s="89">
        <f t="shared" si="0"/>
        <v>92.857142857142861</v>
      </c>
      <c r="R32" s="35">
        <v>11</v>
      </c>
      <c r="S32" s="38">
        <v>18.644067797000002</v>
      </c>
      <c r="T32" s="35">
        <v>10</v>
      </c>
      <c r="U32" s="102">
        <v>90.909090909</v>
      </c>
      <c r="V32" s="67">
        <v>9</v>
      </c>
      <c r="W32" s="37">
        <v>16.666666667000001</v>
      </c>
      <c r="X32" s="67">
        <v>8</v>
      </c>
      <c r="Y32" s="89">
        <v>88.888888889</v>
      </c>
      <c r="Z32" s="67">
        <v>16</v>
      </c>
      <c r="AA32" s="37">
        <v>41.025641026000002</v>
      </c>
      <c r="AB32" s="67">
        <v>13</v>
      </c>
      <c r="AC32" s="89">
        <v>81.25</v>
      </c>
      <c r="AD32" s="67">
        <v>11</v>
      </c>
      <c r="AE32" s="37">
        <v>34.375</v>
      </c>
      <c r="AF32" s="67">
        <v>11</v>
      </c>
      <c r="AG32" s="89">
        <v>100</v>
      </c>
    </row>
    <row r="33" spans="1:33" x14ac:dyDescent="0.25">
      <c r="A33" s="35" t="s">
        <v>60</v>
      </c>
      <c r="B33" s="90">
        <v>423</v>
      </c>
      <c r="C33" s="38">
        <v>8.8940285955</v>
      </c>
      <c r="D33" s="90">
        <v>363</v>
      </c>
      <c r="E33" s="38">
        <v>85.815602837</v>
      </c>
      <c r="F33" s="101">
        <v>36</v>
      </c>
      <c r="G33" s="37">
        <v>6.8965517241000001</v>
      </c>
      <c r="H33" s="67">
        <v>32</v>
      </c>
      <c r="I33" s="37">
        <v>88.888888889</v>
      </c>
      <c r="J33" s="101">
        <v>58</v>
      </c>
      <c r="K33" s="37">
        <v>13.242009132</v>
      </c>
      <c r="L33" s="67">
        <v>50</v>
      </c>
      <c r="M33" s="89">
        <v>86.206896552000003</v>
      </c>
      <c r="N33" s="67">
        <v>14</v>
      </c>
      <c r="O33" s="37">
        <v>10.606060606</v>
      </c>
      <c r="P33" s="67">
        <v>13</v>
      </c>
      <c r="Q33" s="89">
        <f t="shared" si="0"/>
        <v>92.857142857142861</v>
      </c>
      <c r="R33" s="35">
        <v>9</v>
      </c>
      <c r="S33" s="38">
        <v>9.1836734694000004</v>
      </c>
      <c r="T33" s="35">
        <v>9</v>
      </c>
      <c r="U33" s="102">
        <v>100</v>
      </c>
      <c r="V33" s="67">
        <v>10</v>
      </c>
      <c r="W33" s="37">
        <v>6.7567567567999998</v>
      </c>
      <c r="X33" s="67">
        <v>10</v>
      </c>
      <c r="Y33" s="89">
        <v>100</v>
      </c>
      <c r="Z33" s="67">
        <v>10</v>
      </c>
      <c r="AA33" s="37">
        <v>11.764705881999999</v>
      </c>
      <c r="AB33" s="67">
        <v>9</v>
      </c>
      <c r="AC33" s="89">
        <v>90</v>
      </c>
      <c r="AD33" s="67">
        <v>5</v>
      </c>
      <c r="AE33" s="37">
        <v>11.904761905000001</v>
      </c>
      <c r="AF33" s="67">
        <v>5</v>
      </c>
      <c r="AG33" s="89">
        <v>100</v>
      </c>
    </row>
    <row r="34" spans="1:33" x14ac:dyDescent="0.25">
      <c r="A34" s="35" t="s">
        <v>80</v>
      </c>
      <c r="B34" s="90">
        <v>352</v>
      </c>
      <c r="C34" s="38">
        <v>14.373213557</v>
      </c>
      <c r="D34" s="90">
        <v>294</v>
      </c>
      <c r="E34" s="38">
        <v>83.522727273000001</v>
      </c>
      <c r="F34" s="101">
        <v>25</v>
      </c>
      <c r="G34" s="37">
        <v>10</v>
      </c>
      <c r="H34" s="67">
        <v>22</v>
      </c>
      <c r="I34" s="37">
        <v>88</v>
      </c>
      <c r="J34" s="101">
        <v>32</v>
      </c>
      <c r="K34" s="37">
        <v>13.278008299</v>
      </c>
      <c r="L34" s="67">
        <v>26</v>
      </c>
      <c r="M34" s="89">
        <v>81.25</v>
      </c>
      <c r="N34" s="67">
        <v>14</v>
      </c>
      <c r="O34" s="37">
        <v>18.181818182000001</v>
      </c>
      <c r="P34" s="67">
        <v>13</v>
      </c>
      <c r="Q34" s="89">
        <f t="shared" si="0"/>
        <v>92.857142857142861</v>
      </c>
      <c r="R34" s="35">
        <v>7</v>
      </c>
      <c r="S34" s="38">
        <v>17.948717948999999</v>
      </c>
      <c r="T34" s="35">
        <v>7</v>
      </c>
      <c r="U34" s="102">
        <v>100</v>
      </c>
      <c r="V34" s="67">
        <v>23</v>
      </c>
      <c r="W34" s="37">
        <v>38.333333332999999</v>
      </c>
      <c r="X34" s="67">
        <v>18</v>
      </c>
      <c r="Y34" s="89">
        <v>78.260869564999993</v>
      </c>
      <c r="Z34" s="67">
        <v>10</v>
      </c>
      <c r="AA34" s="37">
        <v>18.867924528</v>
      </c>
      <c r="AB34" s="67">
        <v>10</v>
      </c>
      <c r="AC34" s="89">
        <v>100</v>
      </c>
      <c r="AD34" s="67">
        <v>6</v>
      </c>
      <c r="AE34" s="37">
        <v>25</v>
      </c>
      <c r="AF34" s="67">
        <v>5</v>
      </c>
      <c r="AG34" s="89">
        <v>83.333333332999999</v>
      </c>
    </row>
    <row r="35" spans="1:33" x14ac:dyDescent="0.25">
      <c r="A35" s="35" t="s">
        <v>77</v>
      </c>
      <c r="B35" s="90">
        <v>525</v>
      </c>
      <c r="C35" s="38">
        <v>13.855898654000001</v>
      </c>
      <c r="D35" s="90">
        <v>372</v>
      </c>
      <c r="E35" s="38">
        <v>70.857142856999999</v>
      </c>
      <c r="F35" s="101">
        <v>52</v>
      </c>
      <c r="G35" s="37">
        <v>10.058027079</v>
      </c>
      <c r="H35" s="67">
        <v>42</v>
      </c>
      <c r="I35" s="37">
        <v>80.769230769000004</v>
      </c>
      <c r="J35" s="101">
        <v>32</v>
      </c>
      <c r="K35" s="37">
        <v>11.851851851999999</v>
      </c>
      <c r="L35" s="67">
        <v>27</v>
      </c>
      <c r="M35" s="89">
        <v>84.375</v>
      </c>
      <c r="N35" s="67">
        <v>13</v>
      </c>
      <c r="O35" s="37">
        <v>14.444444444</v>
      </c>
      <c r="P35" s="67">
        <v>12</v>
      </c>
      <c r="Q35" s="89">
        <f t="shared" si="0"/>
        <v>92.307692307692307</v>
      </c>
      <c r="R35" s="35">
        <v>4</v>
      </c>
      <c r="S35" s="38">
        <v>9.5238095238000007</v>
      </c>
      <c r="T35" s="35">
        <v>4</v>
      </c>
      <c r="U35" s="102">
        <v>100</v>
      </c>
      <c r="V35" s="67">
        <v>34</v>
      </c>
      <c r="W35" s="37">
        <v>25.373134327999999</v>
      </c>
      <c r="X35" s="67">
        <v>28</v>
      </c>
      <c r="Y35" s="89">
        <v>82.352941176000002</v>
      </c>
      <c r="Z35" s="67">
        <v>18</v>
      </c>
      <c r="AA35" s="37">
        <v>35.294117647</v>
      </c>
      <c r="AB35" s="67">
        <v>15</v>
      </c>
      <c r="AC35" s="89">
        <v>83.333333332999999</v>
      </c>
      <c r="AD35" s="67">
        <v>15</v>
      </c>
      <c r="AE35" s="37">
        <v>41.666666667000001</v>
      </c>
      <c r="AF35" s="67">
        <v>14</v>
      </c>
      <c r="AG35" s="89">
        <v>93.333333332999999</v>
      </c>
    </row>
    <row r="36" spans="1:33" x14ac:dyDescent="0.25">
      <c r="A36" s="35" t="s">
        <v>72</v>
      </c>
      <c r="B36" s="90">
        <v>482</v>
      </c>
      <c r="C36" s="38">
        <v>10.087902888</v>
      </c>
      <c r="D36" s="90">
        <v>391</v>
      </c>
      <c r="E36" s="38">
        <v>81.120331949999994</v>
      </c>
      <c r="F36" s="101">
        <v>46</v>
      </c>
      <c r="G36" s="37">
        <v>7.7441077440999999</v>
      </c>
      <c r="H36" s="67">
        <v>39</v>
      </c>
      <c r="I36" s="37">
        <v>84.782608695999997</v>
      </c>
      <c r="J36" s="101">
        <v>25</v>
      </c>
      <c r="K36" s="37">
        <v>5.7339449541</v>
      </c>
      <c r="L36" s="67">
        <v>22</v>
      </c>
      <c r="M36" s="89">
        <v>88</v>
      </c>
      <c r="N36" s="67">
        <v>13</v>
      </c>
      <c r="O36" s="37">
        <v>9.9236641220999999</v>
      </c>
      <c r="P36" s="67">
        <v>12</v>
      </c>
      <c r="Q36" s="89">
        <f t="shared" si="0"/>
        <v>92.307692307692307</v>
      </c>
      <c r="R36" s="35">
        <v>27</v>
      </c>
      <c r="S36" s="38">
        <v>31.034482758999999</v>
      </c>
      <c r="T36" s="35">
        <v>26</v>
      </c>
      <c r="U36" s="102">
        <v>96.296296295999994</v>
      </c>
      <c r="V36" s="67">
        <v>31</v>
      </c>
      <c r="W36" s="37">
        <v>21.527777778000001</v>
      </c>
      <c r="X36" s="67">
        <v>27</v>
      </c>
      <c r="Y36" s="89">
        <v>87.096774194000005</v>
      </c>
      <c r="Z36" s="67">
        <v>18</v>
      </c>
      <c r="AA36" s="37">
        <v>28.125</v>
      </c>
      <c r="AB36" s="67">
        <v>17</v>
      </c>
      <c r="AC36" s="89">
        <v>94.444444443999998</v>
      </c>
      <c r="AD36" s="67">
        <v>11</v>
      </c>
      <c r="AE36" s="37">
        <v>18.965517241000001</v>
      </c>
      <c r="AF36" s="67">
        <v>10</v>
      </c>
      <c r="AG36" s="89">
        <v>90.909090909</v>
      </c>
    </row>
    <row r="37" spans="1:33" x14ac:dyDescent="0.25">
      <c r="A37" s="35" t="s">
        <v>97</v>
      </c>
      <c r="B37" s="90">
        <v>169</v>
      </c>
      <c r="C37" s="38">
        <v>19.858989424000001</v>
      </c>
      <c r="D37" s="90">
        <v>133</v>
      </c>
      <c r="E37" s="38">
        <v>78.698224851999996</v>
      </c>
      <c r="F37" s="101">
        <v>20</v>
      </c>
      <c r="G37" s="37">
        <v>25.641025640999999</v>
      </c>
      <c r="H37" s="67">
        <v>15</v>
      </c>
      <c r="I37" s="37">
        <v>75</v>
      </c>
      <c r="J37" s="101">
        <v>4</v>
      </c>
      <c r="K37" s="37">
        <v>4.9382716048999997</v>
      </c>
      <c r="L37" s="67">
        <v>4</v>
      </c>
      <c r="M37" s="89">
        <v>100</v>
      </c>
      <c r="N37" s="67">
        <v>13</v>
      </c>
      <c r="O37" s="37">
        <v>44.827586207000003</v>
      </c>
      <c r="P37" s="67">
        <v>10</v>
      </c>
      <c r="Q37" s="89">
        <f t="shared" si="0"/>
        <v>76.923076923076934</v>
      </c>
      <c r="R37" s="35">
        <v>5</v>
      </c>
      <c r="S37" s="38">
        <v>38.461538462</v>
      </c>
      <c r="T37" s="35">
        <v>5</v>
      </c>
      <c r="U37" s="102">
        <v>100</v>
      </c>
      <c r="V37" s="67">
        <v>10</v>
      </c>
      <c r="W37" s="37">
        <v>47.619047619</v>
      </c>
      <c r="X37" s="67">
        <v>9</v>
      </c>
      <c r="Y37" s="89">
        <v>90</v>
      </c>
      <c r="Z37" s="67">
        <v>2</v>
      </c>
      <c r="AA37" s="37">
        <v>22.222222221999999</v>
      </c>
      <c r="AB37" s="67">
        <v>2</v>
      </c>
      <c r="AC37" s="89">
        <v>100</v>
      </c>
      <c r="AD37" s="67">
        <v>4</v>
      </c>
      <c r="AE37" s="37">
        <v>50</v>
      </c>
      <c r="AF37" s="67">
        <v>3</v>
      </c>
      <c r="AG37" s="89">
        <v>75</v>
      </c>
    </row>
    <row r="38" spans="1:33" x14ac:dyDescent="0.25">
      <c r="A38" s="35" t="s">
        <v>55</v>
      </c>
      <c r="B38" s="90">
        <v>436</v>
      </c>
      <c r="C38" s="38">
        <v>7.6237104388999999</v>
      </c>
      <c r="D38" s="90">
        <v>371</v>
      </c>
      <c r="E38" s="38">
        <v>85.091743119</v>
      </c>
      <c r="F38" s="101">
        <v>60</v>
      </c>
      <c r="G38" s="37">
        <v>7.7419354838999999</v>
      </c>
      <c r="H38" s="67">
        <v>52</v>
      </c>
      <c r="I38" s="37">
        <v>86.666666667000001</v>
      </c>
      <c r="J38" s="101">
        <v>45</v>
      </c>
      <c r="K38" s="37">
        <v>10.022271715</v>
      </c>
      <c r="L38" s="67">
        <v>43</v>
      </c>
      <c r="M38" s="89">
        <v>95.555555556000002</v>
      </c>
      <c r="N38" s="67">
        <v>13</v>
      </c>
      <c r="O38" s="37">
        <v>6.5</v>
      </c>
      <c r="P38" s="67">
        <v>12</v>
      </c>
      <c r="Q38" s="89">
        <f t="shared" ref="Q38:Q64" si="1">(P38/N38)*100</f>
        <v>92.307692307692307</v>
      </c>
      <c r="R38" s="35">
        <v>11</v>
      </c>
      <c r="S38" s="38">
        <v>7.3333333332999997</v>
      </c>
      <c r="T38" s="35">
        <v>11</v>
      </c>
      <c r="U38" s="102">
        <v>100</v>
      </c>
      <c r="V38" s="67">
        <v>8</v>
      </c>
      <c r="W38" s="37">
        <v>5.4421768707</v>
      </c>
      <c r="X38" s="67">
        <v>8</v>
      </c>
      <c r="Y38" s="89">
        <v>100</v>
      </c>
      <c r="Z38" s="67">
        <v>34</v>
      </c>
      <c r="AA38" s="37">
        <v>34.343434342999998</v>
      </c>
      <c r="AB38" s="67">
        <v>31</v>
      </c>
      <c r="AC38" s="89">
        <v>91.176470588000001</v>
      </c>
      <c r="AD38" s="67">
        <v>14</v>
      </c>
      <c r="AE38" s="37">
        <v>16.867469880000002</v>
      </c>
      <c r="AF38" s="67">
        <v>13</v>
      </c>
      <c r="AG38" s="89">
        <v>92.857142856999999</v>
      </c>
    </row>
    <row r="39" spans="1:33" x14ac:dyDescent="0.25">
      <c r="A39" s="35" t="s">
        <v>96</v>
      </c>
      <c r="B39" s="90">
        <v>157</v>
      </c>
      <c r="C39" s="38">
        <v>18.025258323999999</v>
      </c>
      <c r="D39" s="90">
        <v>122</v>
      </c>
      <c r="E39" s="38">
        <v>77.707006368999998</v>
      </c>
      <c r="F39" s="101">
        <v>23</v>
      </c>
      <c r="G39" s="37">
        <v>29.113924051000001</v>
      </c>
      <c r="H39" s="67">
        <v>17</v>
      </c>
      <c r="I39" s="37">
        <v>73.913043478000006</v>
      </c>
      <c r="J39" s="101">
        <v>9</v>
      </c>
      <c r="K39" s="37">
        <v>20</v>
      </c>
      <c r="L39" s="67">
        <v>9</v>
      </c>
      <c r="M39" s="89">
        <v>100</v>
      </c>
      <c r="N39" s="67">
        <v>12</v>
      </c>
      <c r="O39" s="37">
        <v>32.432432431999999</v>
      </c>
      <c r="P39" s="67">
        <v>10</v>
      </c>
      <c r="Q39" s="89">
        <f t="shared" si="1"/>
        <v>83.333333333333343</v>
      </c>
      <c r="R39" s="35">
        <v>18</v>
      </c>
      <c r="S39" s="38">
        <v>41.860465116</v>
      </c>
      <c r="T39" s="35">
        <v>11</v>
      </c>
      <c r="U39" s="102">
        <v>61.111111111</v>
      </c>
      <c r="V39" s="67">
        <v>10</v>
      </c>
      <c r="W39" s="37">
        <v>43.47826087</v>
      </c>
      <c r="X39" s="67">
        <v>7</v>
      </c>
      <c r="Y39" s="89">
        <v>70</v>
      </c>
      <c r="Z39" s="67">
        <v>11</v>
      </c>
      <c r="AA39" s="37">
        <v>52.380952381</v>
      </c>
      <c r="AB39" s="67">
        <v>5</v>
      </c>
      <c r="AC39" s="89">
        <v>45.454545455000002</v>
      </c>
      <c r="AD39" s="67">
        <v>4</v>
      </c>
      <c r="AE39" s="37">
        <v>66.666666667000001</v>
      </c>
      <c r="AF39" s="67">
        <v>3</v>
      </c>
      <c r="AG39" s="89">
        <v>75</v>
      </c>
    </row>
    <row r="40" spans="1:33" x14ac:dyDescent="0.25">
      <c r="A40" s="35" t="s">
        <v>91</v>
      </c>
      <c r="B40" s="90">
        <v>299</v>
      </c>
      <c r="C40" s="38">
        <v>23.977546110999999</v>
      </c>
      <c r="D40" s="90">
        <v>252</v>
      </c>
      <c r="E40" s="38">
        <v>84.280936455000003</v>
      </c>
      <c r="F40" s="101">
        <v>68</v>
      </c>
      <c r="G40" s="37">
        <v>34</v>
      </c>
      <c r="H40" s="67">
        <v>64</v>
      </c>
      <c r="I40" s="37">
        <v>94.117647059000006</v>
      </c>
      <c r="J40" s="101">
        <v>12</v>
      </c>
      <c r="K40" s="37">
        <v>13.953488372000001</v>
      </c>
      <c r="L40" s="67">
        <v>10</v>
      </c>
      <c r="M40" s="89">
        <v>83.333333332999999</v>
      </c>
      <c r="N40" s="67">
        <v>12</v>
      </c>
      <c r="O40" s="37">
        <v>24</v>
      </c>
      <c r="P40" s="67">
        <v>12</v>
      </c>
      <c r="Q40" s="89">
        <f t="shared" si="1"/>
        <v>100</v>
      </c>
      <c r="R40" s="35">
        <v>11</v>
      </c>
      <c r="S40" s="38">
        <v>44</v>
      </c>
      <c r="T40" s="35">
        <v>11</v>
      </c>
      <c r="U40" s="102">
        <v>100</v>
      </c>
      <c r="V40" s="67">
        <v>9</v>
      </c>
      <c r="W40" s="37">
        <v>30</v>
      </c>
      <c r="X40" s="67">
        <v>6</v>
      </c>
      <c r="Y40" s="89">
        <v>66.666666667000001</v>
      </c>
      <c r="Z40" s="67">
        <v>4</v>
      </c>
      <c r="AA40" s="37">
        <v>18.181818182000001</v>
      </c>
      <c r="AB40" s="67">
        <v>3</v>
      </c>
      <c r="AC40" s="89">
        <v>75</v>
      </c>
      <c r="AD40" s="67">
        <v>9</v>
      </c>
      <c r="AE40" s="37">
        <v>40.909090909</v>
      </c>
      <c r="AF40" s="67">
        <v>8</v>
      </c>
      <c r="AG40" s="89">
        <v>88.888888889</v>
      </c>
    </row>
    <row r="41" spans="1:33" x14ac:dyDescent="0.25">
      <c r="A41" s="35" t="s">
        <v>93</v>
      </c>
      <c r="B41" s="90">
        <v>192</v>
      </c>
      <c r="C41" s="38">
        <v>15.471394037</v>
      </c>
      <c r="D41" s="90">
        <v>128</v>
      </c>
      <c r="E41" s="38">
        <v>66.666666667000001</v>
      </c>
      <c r="F41" s="101">
        <v>29</v>
      </c>
      <c r="G41" s="37">
        <v>25.217391304</v>
      </c>
      <c r="H41" s="67">
        <v>21</v>
      </c>
      <c r="I41" s="37">
        <v>72.413793103000003</v>
      </c>
      <c r="J41" s="101">
        <v>12</v>
      </c>
      <c r="K41" s="37">
        <v>11.320754717</v>
      </c>
      <c r="L41" s="67">
        <v>11</v>
      </c>
      <c r="M41" s="89">
        <v>91.666666667000001</v>
      </c>
      <c r="N41" s="67">
        <v>12</v>
      </c>
      <c r="O41" s="37">
        <v>29.268292682999999</v>
      </c>
      <c r="P41" s="67">
        <v>10</v>
      </c>
      <c r="Q41" s="89">
        <f t="shared" si="1"/>
        <v>83.333333333333343</v>
      </c>
      <c r="R41" s="35">
        <v>14</v>
      </c>
      <c r="S41" s="38">
        <v>46.666666667000001</v>
      </c>
      <c r="T41" s="35">
        <v>10</v>
      </c>
      <c r="U41" s="102">
        <v>71.428571429000002</v>
      </c>
      <c r="V41" s="67">
        <v>13</v>
      </c>
      <c r="W41" s="37">
        <v>54.166666667000001</v>
      </c>
      <c r="X41" s="67">
        <v>10</v>
      </c>
      <c r="Y41" s="89">
        <v>76.923076922999996</v>
      </c>
      <c r="Z41" s="67">
        <v>6</v>
      </c>
      <c r="AA41" s="37">
        <v>37.5</v>
      </c>
      <c r="AB41" s="67">
        <v>4</v>
      </c>
      <c r="AC41" s="89">
        <v>66.666666667000001</v>
      </c>
      <c r="AD41" s="67">
        <v>4</v>
      </c>
      <c r="AE41" s="37">
        <v>33.333333332999999</v>
      </c>
      <c r="AF41" s="67">
        <v>4</v>
      </c>
      <c r="AG41" s="89">
        <v>100</v>
      </c>
    </row>
    <row r="42" spans="1:33" x14ac:dyDescent="0.25">
      <c r="A42" s="35" t="s">
        <v>88</v>
      </c>
      <c r="B42" s="90">
        <v>240</v>
      </c>
      <c r="C42" s="38">
        <v>13.201320131999999</v>
      </c>
      <c r="D42" s="90">
        <v>186</v>
      </c>
      <c r="E42" s="38">
        <v>77.5</v>
      </c>
      <c r="F42" s="101">
        <v>20</v>
      </c>
      <c r="G42" s="37">
        <v>9.0497737557000004</v>
      </c>
      <c r="H42" s="67">
        <v>17</v>
      </c>
      <c r="I42" s="37">
        <v>85</v>
      </c>
      <c r="J42" s="101">
        <v>6</v>
      </c>
      <c r="K42" s="37">
        <v>4.7244094488000004</v>
      </c>
      <c r="L42" s="67">
        <v>6</v>
      </c>
      <c r="M42" s="89">
        <v>100</v>
      </c>
      <c r="N42" s="67">
        <v>12</v>
      </c>
      <c r="O42" s="37">
        <v>20.689655171999998</v>
      </c>
      <c r="P42" s="67">
        <v>12</v>
      </c>
      <c r="Q42" s="89">
        <f t="shared" si="1"/>
        <v>100</v>
      </c>
      <c r="R42" s="35">
        <v>18</v>
      </c>
      <c r="S42" s="38">
        <v>33.333333332999999</v>
      </c>
      <c r="T42" s="35">
        <v>17</v>
      </c>
      <c r="U42" s="102">
        <v>94.444444443999998</v>
      </c>
      <c r="V42" s="67">
        <v>23</v>
      </c>
      <c r="W42" s="37">
        <v>31.081081081000001</v>
      </c>
      <c r="X42" s="67">
        <v>21</v>
      </c>
      <c r="Y42" s="89">
        <v>91.304347825999997</v>
      </c>
      <c r="Z42" s="67">
        <v>19</v>
      </c>
      <c r="AA42" s="37">
        <v>52.777777778000001</v>
      </c>
      <c r="AB42" s="67">
        <v>18</v>
      </c>
      <c r="AC42" s="89">
        <v>94.736842104999994</v>
      </c>
      <c r="AD42" s="67">
        <v>5</v>
      </c>
      <c r="AE42" s="37">
        <v>17.241379309999999</v>
      </c>
      <c r="AF42" s="67">
        <v>5</v>
      </c>
      <c r="AG42" s="89">
        <v>100</v>
      </c>
    </row>
    <row r="43" spans="1:33" x14ac:dyDescent="0.25">
      <c r="A43" s="35" t="s">
        <v>98</v>
      </c>
      <c r="B43" s="90">
        <v>108</v>
      </c>
      <c r="C43" s="38">
        <v>15.882352941000001</v>
      </c>
      <c r="D43" s="90">
        <v>60</v>
      </c>
      <c r="E43" s="38">
        <v>55.555555556000002</v>
      </c>
      <c r="F43" s="101">
        <v>11</v>
      </c>
      <c r="G43" s="37">
        <v>25</v>
      </c>
      <c r="H43" s="67">
        <v>6</v>
      </c>
      <c r="I43" s="37">
        <v>54.545454544999998</v>
      </c>
      <c r="J43" s="101">
        <v>8</v>
      </c>
      <c r="K43" s="37">
        <v>10</v>
      </c>
      <c r="L43" s="67">
        <v>6</v>
      </c>
      <c r="M43" s="89">
        <v>75</v>
      </c>
      <c r="N43" s="67">
        <v>11</v>
      </c>
      <c r="O43" s="37">
        <v>50</v>
      </c>
      <c r="P43" s="67">
        <v>4</v>
      </c>
      <c r="Q43" s="89">
        <f t="shared" si="1"/>
        <v>36.363636363636367</v>
      </c>
      <c r="R43" s="35">
        <v>6</v>
      </c>
      <c r="S43" s="38">
        <v>54.545454544999998</v>
      </c>
      <c r="T43" s="35">
        <v>2</v>
      </c>
      <c r="U43" s="102">
        <v>33.333333332999999</v>
      </c>
      <c r="V43" s="67">
        <v>17</v>
      </c>
      <c r="W43" s="37">
        <v>56.666666667000001</v>
      </c>
      <c r="X43" s="67">
        <v>7</v>
      </c>
      <c r="Y43" s="89">
        <v>41.176470588000001</v>
      </c>
      <c r="Z43" s="67">
        <v>5</v>
      </c>
      <c r="AA43" s="37">
        <v>50</v>
      </c>
      <c r="AB43" s="67">
        <v>4</v>
      </c>
      <c r="AC43" s="89">
        <v>80</v>
      </c>
      <c r="AD43" s="67">
        <v>3</v>
      </c>
      <c r="AE43" s="37">
        <v>50</v>
      </c>
      <c r="AF43" s="67">
        <v>1</v>
      </c>
      <c r="AG43" s="89">
        <v>33.333333332999999</v>
      </c>
    </row>
    <row r="44" spans="1:33" x14ac:dyDescent="0.25">
      <c r="A44" s="35" t="s">
        <v>64</v>
      </c>
      <c r="B44" s="90">
        <v>304</v>
      </c>
      <c r="C44" s="38">
        <v>7.6632215779999999</v>
      </c>
      <c r="D44" s="90">
        <v>249</v>
      </c>
      <c r="E44" s="38">
        <v>81.907894737000007</v>
      </c>
      <c r="F44" s="101">
        <v>34</v>
      </c>
      <c r="G44" s="37">
        <v>7.0981210855999999</v>
      </c>
      <c r="H44" s="67">
        <v>32</v>
      </c>
      <c r="I44" s="37">
        <v>94.117647059000006</v>
      </c>
      <c r="J44" s="101">
        <v>11</v>
      </c>
      <c r="K44" s="37">
        <v>2.9569892473000001</v>
      </c>
      <c r="L44" s="67">
        <v>9</v>
      </c>
      <c r="M44" s="89">
        <v>81.818181817999999</v>
      </c>
      <c r="N44" s="67">
        <v>10</v>
      </c>
      <c r="O44" s="37">
        <v>9.9009900989999995</v>
      </c>
      <c r="P44" s="67">
        <v>10</v>
      </c>
      <c r="Q44" s="89">
        <f t="shared" si="1"/>
        <v>100</v>
      </c>
      <c r="R44" s="35">
        <v>5</v>
      </c>
      <c r="S44" s="38">
        <v>11.111111111</v>
      </c>
      <c r="T44" s="35">
        <v>5</v>
      </c>
      <c r="U44" s="102">
        <v>100</v>
      </c>
      <c r="V44" s="67">
        <v>19</v>
      </c>
      <c r="W44" s="37">
        <v>15.2</v>
      </c>
      <c r="X44" s="67">
        <v>17</v>
      </c>
      <c r="Y44" s="89">
        <v>89.473684211000005</v>
      </c>
      <c r="Z44" s="67">
        <v>1</v>
      </c>
      <c r="AA44" s="37">
        <v>1.8181818182</v>
      </c>
      <c r="AB44" s="67">
        <v>1</v>
      </c>
      <c r="AC44" s="89">
        <v>100</v>
      </c>
      <c r="AD44" s="67">
        <v>7</v>
      </c>
      <c r="AE44" s="37">
        <v>17.948717948999999</v>
      </c>
      <c r="AF44" s="67">
        <v>7</v>
      </c>
      <c r="AG44" s="89">
        <v>100</v>
      </c>
    </row>
    <row r="45" spans="1:33" x14ac:dyDescent="0.25">
      <c r="A45" s="35" t="s">
        <v>89</v>
      </c>
      <c r="B45" s="90">
        <v>257</v>
      </c>
      <c r="C45" s="38">
        <v>18.772826881</v>
      </c>
      <c r="D45" s="90">
        <v>233</v>
      </c>
      <c r="E45" s="38">
        <v>90.661478599000006</v>
      </c>
      <c r="F45" s="101">
        <v>32</v>
      </c>
      <c r="G45" s="37">
        <v>21.052631579</v>
      </c>
      <c r="H45" s="67">
        <v>30</v>
      </c>
      <c r="I45" s="37">
        <v>93.75</v>
      </c>
      <c r="J45" s="101">
        <v>12</v>
      </c>
      <c r="K45" s="37">
        <v>9.375</v>
      </c>
      <c r="L45" s="67">
        <v>10</v>
      </c>
      <c r="M45" s="89">
        <v>83.333333332999999</v>
      </c>
      <c r="N45" s="67">
        <v>10</v>
      </c>
      <c r="O45" s="37">
        <v>23.255813953000001</v>
      </c>
      <c r="P45" s="67">
        <v>10</v>
      </c>
      <c r="Q45" s="89">
        <f t="shared" si="1"/>
        <v>100</v>
      </c>
      <c r="R45" s="35">
        <v>7</v>
      </c>
      <c r="S45" s="38">
        <v>20</v>
      </c>
      <c r="T45" s="35">
        <v>7</v>
      </c>
      <c r="U45" s="102">
        <v>100</v>
      </c>
      <c r="V45" s="67">
        <v>22</v>
      </c>
      <c r="W45" s="37">
        <v>56.410256410000002</v>
      </c>
      <c r="X45" s="67">
        <v>19</v>
      </c>
      <c r="Y45" s="89">
        <v>86.363636364000001</v>
      </c>
      <c r="Z45" s="67">
        <v>7</v>
      </c>
      <c r="AA45" s="37">
        <v>36.842105263000001</v>
      </c>
      <c r="AB45" s="67">
        <v>7</v>
      </c>
      <c r="AC45" s="89">
        <v>100</v>
      </c>
      <c r="AD45" s="67">
        <v>11</v>
      </c>
      <c r="AE45" s="37">
        <v>50</v>
      </c>
      <c r="AF45" s="67">
        <v>10</v>
      </c>
      <c r="AG45" s="89">
        <v>90.909090909</v>
      </c>
    </row>
    <row r="46" spans="1:33" x14ac:dyDescent="0.25">
      <c r="A46" s="35" t="s">
        <v>84</v>
      </c>
      <c r="B46" s="90">
        <v>235</v>
      </c>
      <c r="C46" s="38">
        <v>16.549295775000001</v>
      </c>
      <c r="D46" s="90">
        <v>195</v>
      </c>
      <c r="E46" s="38">
        <v>82.978723403999993</v>
      </c>
      <c r="F46" s="101">
        <v>26</v>
      </c>
      <c r="G46" s="37">
        <v>15.384615385</v>
      </c>
      <c r="H46" s="67">
        <v>25</v>
      </c>
      <c r="I46" s="37">
        <v>96.153846153999993</v>
      </c>
      <c r="J46" s="101">
        <v>12</v>
      </c>
      <c r="K46" s="37">
        <v>12.244897958999999</v>
      </c>
      <c r="L46" s="67">
        <v>11</v>
      </c>
      <c r="M46" s="89">
        <v>91.666666667000001</v>
      </c>
      <c r="N46" s="67">
        <v>10</v>
      </c>
      <c r="O46" s="37">
        <v>21.276595745000002</v>
      </c>
      <c r="P46" s="67">
        <v>10</v>
      </c>
      <c r="Q46" s="89">
        <f t="shared" si="1"/>
        <v>100</v>
      </c>
      <c r="R46" s="35">
        <v>4</v>
      </c>
      <c r="S46" s="38">
        <v>17.391304347999998</v>
      </c>
      <c r="T46" s="35">
        <v>4</v>
      </c>
      <c r="U46" s="102">
        <v>100</v>
      </c>
      <c r="V46" s="67">
        <v>16</v>
      </c>
      <c r="W46" s="37">
        <v>43.243243243000002</v>
      </c>
      <c r="X46" s="67">
        <v>12</v>
      </c>
      <c r="Y46" s="89">
        <v>75</v>
      </c>
      <c r="Z46" s="67">
        <v>1</v>
      </c>
      <c r="AA46" s="37">
        <v>5.5555555555999998</v>
      </c>
      <c r="AB46" s="67">
        <v>1</v>
      </c>
      <c r="AC46" s="89">
        <v>100</v>
      </c>
      <c r="AD46" s="67">
        <v>8</v>
      </c>
      <c r="AE46" s="37">
        <v>42.105263158</v>
      </c>
      <c r="AF46" s="67">
        <v>8</v>
      </c>
      <c r="AG46" s="89">
        <v>100</v>
      </c>
    </row>
    <row r="47" spans="1:33" x14ac:dyDescent="0.25">
      <c r="A47" s="35" t="s">
        <v>94</v>
      </c>
      <c r="B47" s="90">
        <v>190</v>
      </c>
      <c r="C47" s="38">
        <v>16.047297297</v>
      </c>
      <c r="D47" s="90">
        <v>92</v>
      </c>
      <c r="E47" s="38">
        <v>48.421052631999999</v>
      </c>
      <c r="F47" s="101">
        <v>35</v>
      </c>
      <c r="G47" s="37">
        <v>34.313725490000003</v>
      </c>
      <c r="H47" s="67">
        <v>16</v>
      </c>
      <c r="I47" s="37">
        <v>45.714285713999999</v>
      </c>
      <c r="J47" s="101">
        <v>5</v>
      </c>
      <c r="K47" s="37">
        <v>4.5871559632999999</v>
      </c>
      <c r="L47" s="67">
        <v>4</v>
      </c>
      <c r="M47" s="89">
        <v>80</v>
      </c>
      <c r="N47" s="67">
        <v>9</v>
      </c>
      <c r="O47" s="37">
        <v>25</v>
      </c>
      <c r="P47" s="67">
        <v>6</v>
      </c>
      <c r="Q47" s="89">
        <f t="shared" si="1"/>
        <v>66.666666666666657</v>
      </c>
      <c r="R47" s="35">
        <v>11</v>
      </c>
      <c r="S47" s="38">
        <v>55</v>
      </c>
      <c r="T47" s="35">
        <v>2</v>
      </c>
      <c r="U47" s="102">
        <v>18.181818182000001</v>
      </c>
      <c r="V47" s="67">
        <v>19</v>
      </c>
      <c r="W47" s="37">
        <v>55.882352941000001</v>
      </c>
      <c r="X47" s="67">
        <v>12</v>
      </c>
      <c r="Y47" s="89">
        <v>63.157894736999999</v>
      </c>
      <c r="Z47" s="67">
        <v>4</v>
      </c>
      <c r="AA47" s="37">
        <v>40</v>
      </c>
      <c r="AB47" s="67">
        <v>1</v>
      </c>
      <c r="AC47" s="89">
        <v>25</v>
      </c>
      <c r="AD47" s="67">
        <v>7</v>
      </c>
      <c r="AE47" s="37">
        <v>50</v>
      </c>
      <c r="AF47" s="67">
        <v>4</v>
      </c>
      <c r="AG47" s="89">
        <v>57.142857143000001</v>
      </c>
    </row>
    <row r="48" spans="1:33" x14ac:dyDescent="0.25">
      <c r="A48" s="35" t="s">
        <v>82</v>
      </c>
      <c r="B48" s="90">
        <v>468</v>
      </c>
      <c r="C48" s="38">
        <v>12.105535437</v>
      </c>
      <c r="D48" s="90">
        <v>364</v>
      </c>
      <c r="E48" s="38">
        <v>77.777777778000001</v>
      </c>
      <c r="F48" s="101">
        <v>51</v>
      </c>
      <c r="G48" s="37">
        <v>9.9804305283999994</v>
      </c>
      <c r="H48" s="67">
        <v>45</v>
      </c>
      <c r="I48" s="37">
        <v>88.235294117999999</v>
      </c>
      <c r="J48" s="101">
        <v>40</v>
      </c>
      <c r="K48" s="37">
        <v>11.560693642</v>
      </c>
      <c r="L48" s="67">
        <v>35</v>
      </c>
      <c r="M48" s="89">
        <v>87.5</v>
      </c>
      <c r="N48" s="67">
        <v>9</v>
      </c>
      <c r="O48" s="37">
        <v>11.538461538</v>
      </c>
      <c r="P48" s="67">
        <v>9</v>
      </c>
      <c r="Q48" s="89">
        <f t="shared" si="1"/>
        <v>100</v>
      </c>
      <c r="R48" s="35">
        <v>18</v>
      </c>
      <c r="S48" s="38">
        <v>36.734693878000002</v>
      </c>
      <c r="T48" s="35">
        <v>14</v>
      </c>
      <c r="U48" s="102">
        <v>77.777777778000001</v>
      </c>
      <c r="V48" s="67">
        <v>41</v>
      </c>
      <c r="W48" s="37">
        <v>38.679245283</v>
      </c>
      <c r="X48" s="67">
        <v>40</v>
      </c>
      <c r="Y48" s="89">
        <v>97.56097561</v>
      </c>
      <c r="Z48" s="67">
        <v>5</v>
      </c>
      <c r="AA48" s="37">
        <v>7.9365079365</v>
      </c>
      <c r="AB48" s="67">
        <v>5</v>
      </c>
      <c r="AC48" s="89">
        <v>100</v>
      </c>
      <c r="AD48" s="67">
        <v>2</v>
      </c>
      <c r="AE48" s="37">
        <v>6.0606060605999996</v>
      </c>
      <c r="AF48" s="67">
        <v>2</v>
      </c>
      <c r="AG48" s="89">
        <v>100</v>
      </c>
    </row>
    <row r="49" spans="1:33" x14ac:dyDescent="0.25">
      <c r="A49" s="35" t="s">
        <v>61</v>
      </c>
      <c r="B49" s="90">
        <v>271</v>
      </c>
      <c r="C49" s="38">
        <v>5.8267039346000002</v>
      </c>
      <c r="D49" s="90">
        <v>231</v>
      </c>
      <c r="E49" s="38">
        <v>85.239852399</v>
      </c>
      <c r="F49" s="101">
        <v>37</v>
      </c>
      <c r="G49" s="37">
        <v>5.5806938160000001</v>
      </c>
      <c r="H49" s="67">
        <v>34</v>
      </c>
      <c r="I49" s="37">
        <v>91.891891892000004</v>
      </c>
      <c r="J49" s="101">
        <v>30</v>
      </c>
      <c r="K49" s="37">
        <v>7.8740157479999997</v>
      </c>
      <c r="L49" s="67">
        <v>28</v>
      </c>
      <c r="M49" s="89">
        <v>93.333333332999999</v>
      </c>
      <c r="N49" s="67">
        <v>9</v>
      </c>
      <c r="O49" s="37">
        <v>5.8441558442000003</v>
      </c>
      <c r="P49" s="67">
        <v>9</v>
      </c>
      <c r="Q49" s="89">
        <f t="shared" si="1"/>
        <v>100</v>
      </c>
      <c r="R49" s="35">
        <v>7</v>
      </c>
      <c r="S49" s="38">
        <v>7</v>
      </c>
      <c r="T49" s="35">
        <v>7</v>
      </c>
      <c r="U49" s="102">
        <v>100</v>
      </c>
      <c r="V49" s="67">
        <v>8</v>
      </c>
      <c r="W49" s="37">
        <v>6.5040650406999996</v>
      </c>
      <c r="X49" s="67">
        <v>7</v>
      </c>
      <c r="Y49" s="89">
        <v>87.5</v>
      </c>
      <c r="Z49" s="67">
        <v>7</v>
      </c>
      <c r="AA49" s="37">
        <v>7.6086956521999998</v>
      </c>
      <c r="AB49" s="67">
        <v>7</v>
      </c>
      <c r="AC49" s="89">
        <v>100</v>
      </c>
      <c r="AD49" s="67">
        <v>4</v>
      </c>
      <c r="AE49" s="37">
        <v>6.8965517241000001</v>
      </c>
      <c r="AF49" s="67">
        <v>4</v>
      </c>
      <c r="AG49" s="89">
        <v>100</v>
      </c>
    </row>
    <row r="50" spans="1:33" x14ac:dyDescent="0.25">
      <c r="A50" s="35" t="s">
        <v>100</v>
      </c>
      <c r="B50" s="90">
        <v>116</v>
      </c>
      <c r="C50" s="38">
        <v>30.051813471999999</v>
      </c>
      <c r="D50" s="90">
        <v>85</v>
      </c>
      <c r="E50" s="38">
        <v>73.275862068999999</v>
      </c>
      <c r="F50" s="101">
        <v>17</v>
      </c>
      <c r="G50" s="37">
        <v>45.945945946000002</v>
      </c>
      <c r="H50" s="67">
        <v>11</v>
      </c>
      <c r="I50" s="37">
        <v>64.705882353000007</v>
      </c>
      <c r="J50" s="101">
        <v>5</v>
      </c>
      <c r="K50" s="37">
        <v>19.230769231</v>
      </c>
      <c r="L50" s="67">
        <v>4</v>
      </c>
      <c r="M50" s="89">
        <v>80</v>
      </c>
      <c r="N50" s="67">
        <v>9</v>
      </c>
      <c r="O50" s="37">
        <v>56.25</v>
      </c>
      <c r="P50" s="67">
        <v>5</v>
      </c>
      <c r="Q50" s="89">
        <f t="shared" si="1"/>
        <v>55.555555555555557</v>
      </c>
      <c r="R50" s="35">
        <v>5</v>
      </c>
      <c r="S50" s="38">
        <v>71.428571429000002</v>
      </c>
      <c r="T50" s="35">
        <v>3</v>
      </c>
      <c r="U50" s="102">
        <v>60</v>
      </c>
      <c r="V50" s="67">
        <v>6</v>
      </c>
      <c r="W50" s="37">
        <v>66.666666667000001</v>
      </c>
      <c r="X50" s="67">
        <v>5</v>
      </c>
      <c r="Y50" s="89">
        <v>83.333333332999999</v>
      </c>
      <c r="Z50" s="67">
        <v>2</v>
      </c>
      <c r="AA50" s="37">
        <v>66.666666667000001</v>
      </c>
      <c r="AB50" s="67">
        <v>2</v>
      </c>
      <c r="AC50" s="89">
        <v>100</v>
      </c>
      <c r="AD50" s="67">
        <v>3</v>
      </c>
      <c r="AE50" s="37">
        <v>60</v>
      </c>
      <c r="AF50" s="67">
        <v>3</v>
      </c>
      <c r="AG50" s="89">
        <v>100</v>
      </c>
    </row>
    <row r="51" spans="1:33" x14ac:dyDescent="0.25">
      <c r="A51" s="35" t="s">
        <v>70</v>
      </c>
      <c r="B51" s="90">
        <v>339</v>
      </c>
      <c r="C51" s="38">
        <v>8.5240130751999992</v>
      </c>
      <c r="D51" s="90">
        <v>272</v>
      </c>
      <c r="E51" s="38">
        <v>80.235988200999998</v>
      </c>
      <c r="F51" s="101">
        <v>31</v>
      </c>
      <c r="G51" s="37">
        <v>7.1264367815999998</v>
      </c>
      <c r="H51" s="67">
        <v>22</v>
      </c>
      <c r="I51" s="37">
        <v>70.967741935000006</v>
      </c>
      <c r="J51" s="101">
        <v>39</v>
      </c>
      <c r="K51" s="37">
        <v>11.370262391000001</v>
      </c>
      <c r="L51" s="67">
        <v>35</v>
      </c>
      <c r="M51" s="89">
        <v>89.743589744000005</v>
      </c>
      <c r="N51" s="67">
        <v>9</v>
      </c>
      <c r="O51" s="37">
        <v>9.0909090909000003</v>
      </c>
      <c r="P51" s="67">
        <v>8</v>
      </c>
      <c r="Q51" s="89">
        <f t="shared" si="1"/>
        <v>88.888888888888886</v>
      </c>
      <c r="R51" s="35">
        <v>6</v>
      </c>
      <c r="S51" s="38">
        <v>8.3333333333000006</v>
      </c>
      <c r="T51" s="35">
        <v>6</v>
      </c>
      <c r="U51" s="102">
        <v>100</v>
      </c>
      <c r="V51" s="67">
        <v>22</v>
      </c>
      <c r="W51" s="37">
        <v>17.054263565999999</v>
      </c>
      <c r="X51" s="67">
        <v>17</v>
      </c>
      <c r="Y51" s="89">
        <v>77.272727273000001</v>
      </c>
      <c r="Z51" s="67">
        <v>3</v>
      </c>
      <c r="AA51" s="37">
        <v>5.3571428571000004</v>
      </c>
      <c r="AB51" s="67">
        <v>3</v>
      </c>
      <c r="AC51" s="89">
        <v>100</v>
      </c>
      <c r="AD51" s="67">
        <v>4</v>
      </c>
      <c r="AE51" s="37">
        <v>9.7560975610000007</v>
      </c>
      <c r="AF51" s="67">
        <v>4</v>
      </c>
      <c r="AG51" s="89">
        <v>100</v>
      </c>
    </row>
    <row r="52" spans="1:33" x14ac:dyDescent="0.25">
      <c r="A52" s="35" t="s">
        <v>67</v>
      </c>
      <c r="B52" s="90">
        <v>655</v>
      </c>
      <c r="C52" s="38">
        <v>10.250391236</v>
      </c>
      <c r="D52" s="90">
        <v>512</v>
      </c>
      <c r="E52" s="38">
        <v>78.167938930999995</v>
      </c>
      <c r="F52" s="101">
        <v>105</v>
      </c>
      <c r="G52" s="37">
        <v>11.170212766000001</v>
      </c>
      <c r="H52" s="67">
        <v>94</v>
      </c>
      <c r="I52" s="37">
        <v>89.523809524000001</v>
      </c>
      <c r="J52" s="101">
        <v>86</v>
      </c>
      <c r="K52" s="37">
        <v>14.726027396999999</v>
      </c>
      <c r="L52" s="67">
        <v>72</v>
      </c>
      <c r="M52" s="89">
        <v>83.720930233000004</v>
      </c>
      <c r="N52" s="67">
        <v>8</v>
      </c>
      <c r="O52" s="37">
        <v>5.1948051947999998</v>
      </c>
      <c r="P52" s="67">
        <v>8</v>
      </c>
      <c r="Q52" s="89">
        <f t="shared" si="1"/>
        <v>100</v>
      </c>
      <c r="R52" s="35">
        <v>29</v>
      </c>
      <c r="S52" s="38">
        <v>19.205298013</v>
      </c>
      <c r="T52" s="35">
        <v>28</v>
      </c>
      <c r="U52" s="102">
        <v>96.551724137999997</v>
      </c>
      <c r="V52" s="67">
        <v>11</v>
      </c>
      <c r="W52" s="37">
        <v>6.7484662576999996</v>
      </c>
      <c r="X52" s="67">
        <v>9</v>
      </c>
      <c r="Y52" s="89">
        <v>81.818181817999999</v>
      </c>
      <c r="Z52" s="67">
        <v>10</v>
      </c>
      <c r="AA52" s="37">
        <v>11.235955056</v>
      </c>
      <c r="AB52" s="67">
        <v>9</v>
      </c>
      <c r="AC52" s="89">
        <v>90</v>
      </c>
      <c r="AD52" s="67">
        <v>7</v>
      </c>
      <c r="AE52" s="37">
        <v>8.9743589743999994</v>
      </c>
      <c r="AF52" s="67">
        <v>7</v>
      </c>
      <c r="AG52" s="89">
        <v>100</v>
      </c>
    </row>
    <row r="53" spans="1:33" x14ac:dyDescent="0.25">
      <c r="A53" s="35" t="s">
        <v>76</v>
      </c>
      <c r="B53" s="90">
        <v>498</v>
      </c>
      <c r="C53" s="38">
        <v>14.535901925999999</v>
      </c>
      <c r="D53" s="90">
        <v>377</v>
      </c>
      <c r="E53" s="38">
        <v>75.702811245000007</v>
      </c>
      <c r="F53" s="101">
        <v>73</v>
      </c>
      <c r="G53" s="37">
        <v>16.781609195000001</v>
      </c>
      <c r="H53" s="67">
        <v>54</v>
      </c>
      <c r="I53" s="37">
        <v>73.972602739999999</v>
      </c>
      <c r="J53" s="101">
        <v>30</v>
      </c>
      <c r="K53" s="37">
        <v>9.8684210526000005</v>
      </c>
      <c r="L53" s="67">
        <v>26</v>
      </c>
      <c r="M53" s="89">
        <v>86.666666667000001</v>
      </c>
      <c r="N53" s="67">
        <v>7</v>
      </c>
      <c r="O53" s="37">
        <v>7.4468085106000004</v>
      </c>
      <c r="P53" s="67">
        <v>7</v>
      </c>
      <c r="Q53" s="89">
        <f t="shared" si="1"/>
        <v>100</v>
      </c>
      <c r="R53" s="35">
        <v>19</v>
      </c>
      <c r="S53" s="38">
        <v>35.185185185000002</v>
      </c>
      <c r="T53" s="35">
        <v>12</v>
      </c>
      <c r="U53" s="102">
        <v>63.157894736999999</v>
      </c>
      <c r="V53" s="67">
        <v>39</v>
      </c>
      <c r="W53" s="37">
        <v>37.86407767</v>
      </c>
      <c r="X53" s="67">
        <v>37</v>
      </c>
      <c r="Y53" s="89">
        <v>94.871794871999995</v>
      </c>
      <c r="Z53" s="67">
        <v>8</v>
      </c>
      <c r="AA53" s="37">
        <v>14.285714285999999</v>
      </c>
      <c r="AB53" s="67">
        <v>8</v>
      </c>
      <c r="AC53" s="89">
        <v>100</v>
      </c>
      <c r="AD53" s="67">
        <v>5</v>
      </c>
      <c r="AE53" s="37">
        <v>13.888888889</v>
      </c>
      <c r="AF53" s="67">
        <v>5</v>
      </c>
      <c r="AG53" s="89">
        <v>100</v>
      </c>
    </row>
    <row r="54" spans="1:33" x14ac:dyDescent="0.25">
      <c r="A54" s="35" t="s">
        <v>68</v>
      </c>
      <c r="B54" s="90">
        <v>297</v>
      </c>
      <c r="C54" s="38">
        <v>9.6272285250999996</v>
      </c>
      <c r="D54" s="90">
        <v>240</v>
      </c>
      <c r="E54" s="38">
        <v>80.808080808</v>
      </c>
      <c r="F54" s="101">
        <v>47</v>
      </c>
      <c r="G54" s="37">
        <v>10.87962963</v>
      </c>
      <c r="H54" s="67">
        <v>42</v>
      </c>
      <c r="I54" s="37">
        <v>89.361702128000005</v>
      </c>
      <c r="J54" s="101">
        <v>28</v>
      </c>
      <c r="K54" s="37">
        <v>11.2</v>
      </c>
      <c r="L54" s="67">
        <v>22</v>
      </c>
      <c r="M54" s="89">
        <v>78.571428570999998</v>
      </c>
      <c r="N54" s="67">
        <v>7</v>
      </c>
      <c r="O54" s="37">
        <v>7.5268817203999996</v>
      </c>
      <c r="P54" s="67">
        <v>7</v>
      </c>
      <c r="Q54" s="89">
        <f t="shared" si="1"/>
        <v>100</v>
      </c>
      <c r="R54" s="35">
        <v>16</v>
      </c>
      <c r="S54" s="38">
        <v>29.62962963</v>
      </c>
      <c r="T54" s="35">
        <v>15</v>
      </c>
      <c r="U54" s="102">
        <v>93.75</v>
      </c>
      <c r="V54" s="67">
        <v>23</v>
      </c>
      <c r="W54" s="37">
        <v>26.136363635999999</v>
      </c>
      <c r="X54" s="67">
        <v>23</v>
      </c>
      <c r="Y54" s="89">
        <v>100</v>
      </c>
      <c r="Z54" s="67">
        <v>10</v>
      </c>
      <c r="AA54" s="37">
        <v>17.857142856999999</v>
      </c>
      <c r="AB54" s="67">
        <v>7</v>
      </c>
      <c r="AC54" s="89">
        <v>70</v>
      </c>
      <c r="AD54" s="67">
        <v>4</v>
      </c>
      <c r="AE54" s="37">
        <v>15.384615385</v>
      </c>
      <c r="AF54" s="67">
        <v>4</v>
      </c>
      <c r="AG54" s="89">
        <v>100</v>
      </c>
    </row>
    <row r="55" spans="1:33" x14ac:dyDescent="0.25">
      <c r="A55" s="35" t="s">
        <v>83</v>
      </c>
      <c r="B55" s="90">
        <v>386</v>
      </c>
      <c r="C55" s="38">
        <v>13.548613549000001</v>
      </c>
      <c r="D55" s="90">
        <v>286</v>
      </c>
      <c r="E55" s="38">
        <v>74.093264249000001</v>
      </c>
      <c r="F55" s="101">
        <v>59</v>
      </c>
      <c r="G55" s="37">
        <v>15.989159892</v>
      </c>
      <c r="H55" s="67">
        <v>48</v>
      </c>
      <c r="I55" s="37">
        <v>81.355932202999995</v>
      </c>
      <c r="J55" s="101">
        <v>33</v>
      </c>
      <c r="K55" s="37">
        <v>11.073825503</v>
      </c>
      <c r="L55" s="67">
        <v>23</v>
      </c>
      <c r="M55" s="89">
        <v>69.696969697</v>
      </c>
      <c r="N55" s="67">
        <v>7</v>
      </c>
      <c r="O55" s="37">
        <v>10.606060606</v>
      </c>
      <c r="P55" s="67">
        <v>6</v>
      </c>
      <c r="Q55" s="89">
        <f t="shared" si="1"/>
        <v>85.714285714285708</v>
      </c>
      <c r="R55" s="35">
        <v>11</v>
      </c>
      <c r="S55" s="38">
        <v>15.068493151</v>
      </c>
      <c r="T55" s="35">
        <v>11</v>
      </c>
      <c r="U55" s="102">
        <v>100</v>
      </c>
      <c r="V55" s="67">
        <v>12</v>
      </c>
      <c r="W55" s="37">
        <v>14.457831325000001</v>
      </c>
      <c r="X55" s="67">
        <v>10</v>
      </c>
      <c r="Y55" s="89">
        <v>83.333333332999999</v>
      </c>
      <c r="Z55" s="67">
        <v>9</v>
      </c>
      <c r="AA55" s="37">
        <v>22.5</v>
      </c>
      <c r="AB55" s="67">
        <v>6</v>
      </c>
      <c r="AC55" s="89">
        <v>66.666666667000001</v>
      </c>
      <c r="AD55" s="67">
        <v>9</v>
      </c>
      <c r="AE55" s="37">
        <v>36</v>
      </c>
      <c r="AF55" s="67">
        <v>8</v>
      </c>
      <c r="AG55" s="89">
        <v>88.888888889</v>
      </c>
    </row>
    <row r="56" spans="1:33" x14ac:dyDescent="0.25">
      <c r="A56" s="35" t="s">
        <v>78</v>
      </c>
      <c r="B56" s="90">
        <v>292</v>
      </c>
      <c r="C56" s="38">
        <v>9.6977748255999998</v>
      </c>
      <c r="D56" s="90">
        <v>223</v>
      </c>
      <c r="E56" s="38">
        <v>76.369863014000003</v>
      </c>
      <c r="F56" s="101">
        <v>32</v>
      </c>
      <c r="G56" s="37">
        <v>9.5522388060000001</v>
      </c>
      <c r="H56" s="67">
        <v>27</v>
      </c>
      <c r="I56" s="37">
        <v>84.375</v>
      </c>
      <c r="J56" s="101">
        <v>38</v>
      </c>
      <c r="K56" s="37">
        <v>14.285714285999999</v>
      </c>
      <c r="L56" s="67">
        <v>33</v>
      </c>
      <c r="M56" s="89">
        <v>86.842105262999993</v>
      </c>
      <c r="N56" s="67">
        <v>6</v>
      </c>
      <c r="O56" s="37">
        <v>6.7415730336999999</v>
      </c>
      <c r="P56" s="67">
        <v>3</v>
      </c>
      <c r="Q56" s="89">
        <f t="shared" si="1"/>
        <v>50</v>
      </c>
      <c r="R56" s="35">
        <v>7</v>
      </c>
      <c r="S56" s="38">
        <v>12.068965517000001</v>
      </c>
      <c r="T56" s="35">
        <v>5</v>
      </c>
      <c r="U56" s="102">
        <v>71.428571429000002</v>
      </c>
      <c r="V56" s="67">
        <v>14</v>
      </c>
      <c r="W56" s="37">
        <v>16.867469880000002</v>
      </c>
      <c r="X56" s="67">
        <v>13</v>
      </c>
      <c r="Y56" s="89">
        <v>92.857142856999999</v>
      </c>
      <c r="Z56" s="67">
        <v>13</v>
      </c>
      <c r="AA56" s="37">
        <v>33.333333332999999</v>
      </c>
      <c r="AB56" s="67">
        <v>12</v>
      </c>
      <c r="AC56" s="89">
        <v>92.307692308</v>
      </c>
      <c r="AD56" s="67">
        <v>3</v>
      </c>
      <c r="AE56" s="37">
        <v>13.043478261000001</v>
      </c>
      <c r="AF56" s="67">
        <v>2</v>
      </c>
      <c r="AG56" s="89">
        <v>66.666666667000001</v>
      </c>
    </row>
    <row r="57" spans="1:33" x14ac:dyDescent="0.25">
      <c r="A57" s="35" t="s">
        <v>75</v>
      </c>
      <c r="B57" s="90">
        <v>243</v>
      </c>
      <c r="C57" s="38">
        <v>10.882221227</v>
      </c>
      <c r="D57" s="90">
        <v>206</v>
      </c>
      <c r="E57" s="38">
        <v>84.773662551000001</v>
      </c>
      <c r="F57" s="101">
        <v>20</v>
      </c>
      <c r="G57" s="37">
        <v>6.6666666667000003</v>
      </c>
      <c r="H57" s="67">
        <v>19</v>
      </c>
      <c r="I57" s="37">
        <v>95</v>
      </c>
      <c r="J57" s="101">
        <v>26</v>
      </c>
      <c r="K57" s="37">
        <v>12.745098039</v>
      </c>
      <c r="L57" s="67">
        <v>26</v>
      </c>
      <c r="M57" s="89">
        <v>100</v>
      </c>
      <c r="N57" s="67">
        <v>6</v>
      </c>
      <c r="O57" s="37">
        <v>8.9552238806000002</v>
      </c>
      <c r="P57" s="67">
        <v>6</v>
      </c>
      <c r="Q57" s="89">
        <f t="shared" si="1"/>
        <v>100</v>
      </c>
      <c r="R57" s="35">
        <v>8</v>
      </c>
      <c r="S57" s="38">
        <v>16.666666667000001</v>
      </c>
      <c r="T57" s="35">
        <v>7</v>
      </c>
      <c r="U57" s="102">
        <v>87.5</v>
      </c>
      <c r="V57" s="67">
        <v>10</v>
      </c>
      <c r="W57" s="37">
        <v>21.739130435</v>
      </c>
      <c r="X57" s="67">
        <v>9</v>
      </c>
      <c r="Y57" s="89">
        <v>90</v>
      </c>
      <c r="Z57" s="67">
        <v>12</v>
      </c>
      <c r="AA57" s="37">
        <v>35.294117647</v>
      </c>
      <c r="AB57" s="67">
        <v>10</v>
      </c>
      <c r="AC57" s="89">
        <v>83.333333332999999</v>
      </c>
      <c r="AD57" s="67">
        <v>5</v>
      </c>
      <c r="AE57" s="37">
        <v>18.518518519000001</v>
      </c>
      <c r="AF57" s="67">
        <v>5</v>
      </c>
      <c r="AG57" s="89">
        <v>100</v>
      </c>
    </row>
    <row r="58" spans="1:33" x14ac:dyDescent="0.25">
      <c r="A58" s="35" t="s">
        <v>63</v>
      </c>
      <c r="B58" s="90">
        <v>477</v>
      </c>
      <c r="C58" s="38">
        <v>10.3515625</v>
      </c>
      <c r="D58" s="90">
        <v>410</v>
      </c>
      <c r="E58" s="38">
        <v>85.953878407000005</v>
      </c>
      <c r="F58" s="101">
        <v>40</v>
      </c>
      <c r="G58" s="37">
        <v>6.9204152249000002</v>
      </c>
      <c r="H58" s="67">
        <v>37</v>
      </c>
      <c r="I58" s="37">
        <v>92.5</v>
      </c>
      <c r="J58" s="101">
        <v>64</v>
      </c>
      <c r="K58" s="37">
        <v>15.571776156</v>
      </c>
      <c r="L58" s="67">
        <v>60</v>
      </c>
      <c r="M58" s="89">
        <v>93.75</v>
      </c>
      <c r="N58" s="67">
        <v>6</v>
      </c>
      <c r="O58" s="37">
        <v>6.25</v>
      </c>
      <c r="P58" s="67">
        <v>5</v>
      </c>
      <c r="Q58" s="89">
        <f t="shared" si="1"/>
        <v>83.333333333333343</v>
      </c>
      <c r="R58" s="35">
        <v>10</v>
      </c>
      <c r="S58" s="38">
        <v>13.157894736999999</v>
      </c>
      <c r="T58" s="35">
        <v>9</v>
      </c>
      <c r="U58" s="102">
        <v>90</v>
      </c>
      <c r="V58" s="67">
        <v>9</v>
      </c>
      <c r="W58" s="37">
        <v>7.03125</v>
      </c>
      <c r="X58" s="67">
        <v>9</v>
      </c>
      <c r="Y58" s="89">
        <v>100</v>
      </c>
      <c r="Z58" s="67">
        <v>8</v>
      </c>
      <c r="AA58" s="37">
        <v>12.121212120999999</v>
      </c>
      <c r="AB58" s="67">
        <v>8</v>
      </c>
      <c r="AC58" s="89">
        <v>100</v>
      </c>
      <c r="AD58" s="67">
        <v>7</v>
      </c>
      <c r="AE58" s="37">
        <v>12.962962963000001</v>
      </c>
      <c r="AF58" s="67">
        <v>7</v>
      </c>
      <c r="AG58" s="89">
        <v>100</v>
      </c>
    </row>
    <row r="59" spans="1:33" x14ac:dyDescent="0.25">
      <c r="A59" s="35" t="s">
        <v>69</v>
      </c>
      <c r="B59" s="90">
        <v>255</v>
      </c>
      <c r="C59" s="38">
        <v>8.7991718426999999</v>
      </c>
      <c r="D59" s="90">
        <v>224</v>
      </c>
      <c r="E59" s="38">
        <v>87.843137255000002</v>
      </c>
      <c r="F59" s="101">
        <v>22</v>
      </c>
      <c r="G59" s="37">
        <v>5.6701030927999998</v>
      </c>
      <c r="H59" s="67">
        <v>21</v>
      </c>
      <c r="I59" s="37">
        <v>95.454545455000002</v>
      </c>
      <c r="J59" s="101">
        <v>27</v>
      </c>
      <c r="K59" s="37">
        <v>10.188679244999999</v>
      </c>
      <c r="L59" s="67">
        <v>25</v>
      </c>
      <c r="M59" s="89">
        <v>92.592592593000006</v>
      </c>
      <c r="N59" s="67">
        <v>6</v>
      </c>
      <c r="O59" s="37">
        <v>7.4074074074</v>
      </c>
      <c r="P59" s="67">
        <v>6</v>
      </c>
      <c r="Q59" s="89">
        <f t="shared" si="1"/>
        <v>100</v>
      </c>
      <c r="R59" s="35">
        <v>4</v>
      </c>
      <c r="S59" s="38">
        <v>6.7796610168999996</v>
      </c>
      <c r="T59" s="35">
        <v>4</v>
      </c>
      <c r="U59" s="102">
        <v>100</v>
      </c>
      <c r="V59" s="67">
        <v>21</v>
      </c>
      <c r="W59" s="37">
        <v>31.818181817999999</v>
      </c>
      <c r="X59" s="67">
        <v>19</v>
      </c>
      <c r="Y59" s="89">
        <v>90.476190475999999</v>
      </c>
      <c r="Z59" s="67">
        <v>5</v>
      </c>
      <c r="AA59" s="37">
        <v>12.195121951000001</v>
      </c>
      <c r="AB59" s="67">
        <v>5</v>
      </c>
      <c r="AC59" s="89">
        <v>100</v>
      </c>
      <c r="AD59" s="67">
        <v>4</v>
      </c>
      <c r="AE59" s="37">
        <v>11.428571429</v>
      </c>
      <c r="AF59" s="67">
        <v>3</v>
      </c>
      <c r="AG59" s="89">
        <v>75</v>
      </c>
    </row>
    <row r="60" spans="1:33" x14ac:dyDescent="0.25">
      <c r="A60" s="35" t="s">
        <v>87</v>
      </c>
      <c r="B60" s="90">
        <v>192</v>
      </c>
      <c r="C60" s="38">
        <v>10.328133405000001</v>
      </c>
      <c r="D60" s="90">
        <v>136</v>
      </c>
      <c r="E60" s="38">
        <v>70.833333332999999</v>
      </c>
      <c r="F60" s="101">
        <v>38</v>
      </c>
      <c r="G60" s="37">
        <v>14.126394052</v>
      </c>
      <c r="H60" s="67">
        <v>34</v>
      </c>
      <c r="I60" s="37">
        <v>89.473684211000005</v>
      </c>
      <c r="J60" s="101">
        <v>30</v>
      </c>
      <c r="K60" s="37">
        <v>17.964071856</v>
      </c>
      <c r="L60" s="67">
        <v>17</v>
      </c>
      <c r="M60" s="89">
        <v>56.666666667000001</v>
      </c>
      <c r="N60" s="67">
        <v>6</v>
      </c>
      <c r="O60" s="37">
        <v>12.765957447</v>
      </c>
      <c r="P60" s="67">
        <v>5</v>
      </c>
      <c r="Q60" s="89">
        <f t="shared" si="1"/>
        <v>83.333333333333343</v>
      </c>
      <c r="R60" s="35">
        <v>14</v>
      </c>
      <c r="S60" s="38">
        <v>43.75</v>
      </c>
      <c r="T60" s="35">
        <v>14</v>
      </c>
      <c r="U60" s="102">
        <v>100</v>
      </c>
      <c r="V60" s="67">
        <v>10</v>
      </c>
      <c r="W60" s="37">
        <v>22.727272726999999</v>
      </c>
      <c r="X60" s="67">
        <v>8</v>
      </c>
      <c r="Y60" s="89">
        <v>80</v>
      </c>
      <c r="Z60" s="67">
        <v>5</v>
      </c>
      <c r="AA60" s="37">
        <v>17.241379309999999</v>
      </c>
      <c r="AB60" s="67">
        <v>5</v>
      </c>
      <c r="AC60" s="89">
        <v>100</v>
      </c>
      <c r="AD60" s="67">
        <v>3</v>
      </c>
      <c r="AE60" s="37">
        <v>27.272727273000001</v>
      </c>
      <c r="AF60" s="67">
        <v>3</v>
      </c>
      <c r="AG60" s="89">
        <v>100</v>
      </c>
    </row>
    <row r="61" spans="1:33" x14ac:dyDescent="0.25">
      <c r="A61" s="35" t="s">
        <v>79</v>
      </c>
      <c r="B61" s="90">
        <v>276</v>
      </c>
      <c r="C61" s="38">
        <v>11.183144245999999</v>
      </c>
      <c r="D61" s="90">
        <v>244</v>
      </c>
      <c r="E61" s="38">
        <v>88.405797101000005</v>
      </c>
      <c r="F61" s="101">
        <v>28</v>
      </c>
      <c r="G61" s="37">
        <v>9.5563139931999999</v>
      </c>
      <c r="H61" s="67">
        <v>27</v>
      </c>
      <c r="I61" s="37">
        <v>96.428571429000002</v>
      </c>
      <c r="J61" s="101">
        <v>21</v>
      </c>
      <c r="K61" s="37">
        <v>9.4170403586999996</v>
      </c>
      <c r="L61" s="67">
        <v>20</v>
      </c>
      <c r="M61" s="89">
        <v>95.238095238</v>
      </c>
      <c r="N61" s="67">
        <v>6</v>
      </c>
      <c r="O61" s="37">
        <v>8.4507042254000009</v>
      </c>
      <c r="P61" s="67">
        <v>6</v>
      </c>
      <c r="Q61" s="89">
        <f t="shared" si="1"/>
        <v>100</v>
      </c>
      <c r="R61" s="35">
        <v>3</v>
      </c>
      <c r="S61" s="38">
        <v>7.1428571428999996</v>
      </c>
      <c r="T61" s="35">
        <v>3</v>
      </c>
      <c r="U61" s="102">
        <v>100</v>
      </c>
      <c r="V61" s="67">
        <v>19</v>
      </c>
      <c r="W61" s="37">
        <v>32.203389831000003</v>
      </c>
      <c r="X61" s="67">
        <v>17</v>
      </c>
      <c r="Y61" s="89">
        <v>89.473684211000005</v>
      </c>
      <c r="Z61" s="67">
        <v>6</v>
      </c>
      <c r="AA61" s="37">
        <v>14.634146340999999</v>
      </c>
      <c r="AB61" s="67">
        <v>6</v>
      </c>
      <c r="AC61" s="89">
        <v>100</v>
      </c>
      <c r="AD61" s="67">
        <v>6</v>
      </c>
      <c r="AE61" s="37">
        <v>21.428571429000002</v>
      </c>
      <c r="AF61" s="67">
        <v>5</v>
      </c>
      <c r="AG61" s="89">
        <v>83.333333332999999</v>
      </c>
    </row>
    <row r="62" spans="1:33" x14ac:dyDescent="0.25">
      <c r="A62" s="35" t="s">
        <v>99</v>
      </c>
      <c r="B62" s="90">
        <v>88</v>
      </c>
      <c r="C62" s="38">
        <v>29.729729729999999</v>
      </c>
      <c r="D62" s="90">
        <v>61</v>
      </c>
      <c r="E62" s="38">
        <v>69.318181817999999</v>
      </c>
      <c r="F62" s="101">
        <v>9</v>
      </c>
      <c r="G62" s="37">
        <v>27.272727273000001</v>
      </c>
      <c r="H62" s="67">
        <v>8</v>
      </c>
      <c r="I62" s="37">
        <v>88.888888889</v>
      </c>
      <c r="J62" s="101">
        <v>7</v>
      </c>
      <c r="K62" s="37">
        <v>24.137931034000001</v>
      </c>
      <c r="L62" s="67">
        <v>4</v>
      </c>
      <c r="M62" s="89">
        <v>57.142857143000001</v>
      </c>
      <c r="N62" s="67">
        <v>4</v>
      </c>
      <c r="O62" s="37">
        <v>33.333333332999999</v>
      </c>
      <c r="P62" s="67">
        <v>4</v>
      </c>
      <c r="Q62" s="89">
        <f t="shared" si="1"/>
        <v>100</v>
      </c>
      <c r="R62" s="35">
        <v>3</v>
      </c>
      <c r="S62" s="38">
        <v>75</v>
      </c>
      <c r="T62" s="35">
        <v>1</v>
      </c>
      <c r="U62" s="102">
        <v>33.333333332999999</v>
      </c>
      <c r="V62" s="67">
        <v>2</v>
      </c>
      <c r="W62" s="37">
        <v>50</v>
      </c>
      <c r="X62" s="67">
        <v>0</v>
      </c>
      <c r="Y62" s="89">
        <v>0</v>
      </c>
      <c r="Z62" s="67">
        <v>0</v>
      </c>
      <c r="AA62" s="37">
        <v>0</v>
      </c>
      <c r="AB62" s="67">
        <v>0</v>
      </c>
      <c r="AC62" s="89" t="s">
        <v>107</v>
      </c>
      <c r="AD62" s="67">
        <v>2</v>
      </c>
      <c r="AE62" s="37">
        <v>66.666666667000001</v>
      </c>
      <c r="AF62" s="67">
        <v>2</v>
      </c>
      <c r="AG62" s="89">
        <v>100</v>
      </c>
    </row>
    <row r="63" spans="1:33" x14ac:dyDescent="0.25">
      <c r="A63" s="35" t="s">
        <v>57</v>
      </c>
      <c r="B63" s="90">
        <v>136</v>
      </c>
      <c r="C63" s="38">
        <v>3.5151201860999999</v>
      </c>
      <c r="D63" s="90">
        <v>107</v>
      </c>
      <c r="E63" s="38">
        <v>78.676470588000001</v>
      </c>
      <c r="F63" s="101">
        <v>10</v>
      </c>
      <c r="G63" s="37">
        <v>2.0491803278999998</v>
      </c>
      <c r="H63" s="67">
        <v>9</v>
      </c>
      <c r="I63" s="37">
        <v>90</v>
      </c>
      <c r="J63" s="101">
        <v>12</v>
      </c>
      <c r="K63" s="37">
        <v>5.4794520548000003</v>
      </c>
      <c r="L63" s="67">
        <v>11</v>
      </c>
      <c r="M63" s="89">
        <v>91.666666667000001</v>
      </c>
      <c r="N63" s="67">
        <v>3</v>
      </c>
      <c r="O63" s="37">
        <v>2.5</v>
      </c>
      <c r="P63" s="67">
        <v>3</v>
      </c>
      <c r="Q63" s="89">
        <f t="shared" si="1"/>
        <v>100</v>
      </c>
      <c r="R63" s="35">
        <v>11</v>
      </c>
      <c r="S63" s="38">
        <v>10</v>
      </c>
      <c r="T63" s="35">
        <v>11</v>
      </c>
      <c r="U63" s="102">
        <v>100</v>
      </c>
      <c r="V63" s="67">
        <v>1</v>
      </c>
      <c r="W63" s="37">
        <v>1.0752688172</v>
      </c>
      <c r="X63" s="67">
        <v>0</v>
      </c>
      <c r="Y63" s="89">
        <v>0</v>
      </c>
      <c r="Z63" s="67">
        <v>3</v>
      </c>
      <c r="AA63" s="37">
        <v>3.1578947367999999</v>
      </c>
      <c r="AB63" s="67">
        <v>2</v>
      </c>
      <c r="AC63" s="89">
        <v>66.666666667000001</v>
      </c>
      <c r="AD63" s="67">
        <v>17</v>
      </c>
      <c r="AE63" s="37">
        <v>22.666666667000001</v>
      </c>
      <c r="AF63" s="67">
        <v>16</v>
      </c>
      <c r="AG63" s="89">
        <v>94.117647059000006</v>
      </c>
    </row>
    <row r="64" spans="1:33" x14ac:dyDescent="0.25">
      <c r="A64" s="70" t="s">
        <v>101</v>
      </c>
      <c r="B64" s="103">
        <v>46</v>
      </c>
      <c r="C64" s="41">
        <v>46.938775509999999</v>
      </c>
      <c r="D64" s="103">
        <v>14</v>
      </c>
      <c r="E64" s="41">
        <v>30.434782608999999</v>
      </c>
      <c r="F64" s="104">
        <v>7</v>
      </c>
      <c r="G64" s="72">
        <v>58.333333332999999</v>
      </c>
      <c r="H64" s="71">
        <v>3</v>
      </c>
      <c r="I64" s="93">
        <v>42.857142856999999</v>
      </c>
      <c r="J64" s="104">
        <v>2</v>
      </c>
      <c r="K64" s="72">
        <v>66.666666667000001</v>
      </c>
      <c r="L64" s="71">
        <v>0</v>
      </c>
      <c r="M64" s="93">
        <v>0</v>
      </c>
      <c r="N64" s="71">
        <v>2</v>
      </c>
      <c r="O64" s="72">
        <v>50</v>
      </c>
      <c r="P64" s="71">
        <v>1</v>
      </c>
      <c r="Q64" s="93">
        <f t="shared" si="1"/>
        <v>50</v>
      </c>
      <c r="R64" s="105">
        <v>5</v>
      </c>
      <c r="S64" s="41">
        <v>83.333333332999999</v>
      </c>
      <c r="T64" s="70">
        <v>0</v>
      </c>
      <c r="U64" s="106">
        <v>0</v>
      </c>
      <c r="V64" s="71">
        <v>3</v>
      </c>
      <c r="W64" s="72">
        <v>100</v>
      </c>
      <c r="X64" s="71">
        <v>3</v>
      </c>
      <c r="Y64" s="93">
        <v>100</v>
      </c>
      <c r="Z64" s="71">
        <v>0</v>
      </c>
      <c r="AA64" s="72">
        <v>0</v>
      </c>
      <c r="AB64" s="71">
        <v>0</v>
      </c>
      <c r="AC64" s="93" t="s">
        <v>107</v>
      </c>
      <c r="AD64" s="71">
        <v>0</v>
      </c>
      <c r="AE64" s="72">
        <v>0</v>
      </c>
      <c r="AF64" s="71">
        <v>0</v>
      </c>
      <c r="AG64" s="93" t="s">
        <v>107</v>
      </c>
    </row>
    <row r="65" spans="1:33" x14ac:dyDescent="0.25">
      <c r="A65" s="35"/>
      <c r="B65" s="133"/>
      <c r="C65" s="38"/>
      <c r="D65" s="133"/>
      <c r="E65" s="38"/>
      <c r="F65" s="67"/>
      <c r="G65" s="37"/>
      <c r="H65" s="67"/>
      <c r="I65" s="37"/>
      <c r="J65" s="67"/>
      <c r="K65" s="37"/>
      <c r="L65" s="67"/>
      <c r="M65" s="37"/>
      <c r="N65" s="67"/>
      <c r="O65" s="37"/>
      <c r="P65" s="67"/>
      <c r="Q65" s="37"/>
      <c r="R65" s="35"/>
      <c r="S65" s="38"/>
      <c r="T65" s="35"/>
      <c r="U65" s="38"/>
      <c r="V65" s="67"/>
      <c r="W65" s="37"/>
      <c r="X65" s="67"/>
      <c r="Y65" s="37"/>
      <c r="Z65" s="67"/>
      <c r="AA65" s="37"/>
      <c r="AB65" s="67"/>
      <c r="AC65" s="37"/>
      <c r="AD65" s="67"/>
      <c r="AE65" s="37"/>
      <c r="AF65" s="67"/>
      <c r="AG65" s="37"/>
    </row>
    <row r="66" spans="1:33" ht="75" customHeight="1" x14ac:dyDescent="0.25">
      <c r="A66" s="147" t="s">
        <v>226</v>
      </c>
      <c r="B66" s="147"/>
      <c r="C66" s="147"/>
      <c r="D66" s="147"/>
      <c r="E66" s="147"/>
      <c r="F66" s="147"/>
      <c r="G66" s="147"/>
      <c r="H66" s="147"/>
      <c r="I66" s="147"/>
      <c r="J66" s="35"/>
      <c r="K66" s="35"/>
      <c r="L66" s="35"/>
      <c r="M66" s="35"/>
      <c r="N66" s="35"/>
      <c r="O66" s="35"/>
      <c r="P66" s="35"/>
      <c r="Q66" s="35"/>
      <c r="R66" s="35"/>
      <c r="S66" s="35"/>
      <c r="T66" s="35"/>
      <c r="U66" s="35"/>
      <c r="V66" s="35"/>
      <c r="W66" s="35"/>
      <c r="X66" s="35"/>
      <c r="Y66" s="35"/>
      <c r="Z66" s="35"/>
      <c r="AA66" s="35"/>
      <c r="AB66" s="35"/>
      <c r="AC66" s="35"/>
      <c r="AD66" s="35"/>
      <c r="AE66" s="35"/>
      <c r="AF66" s="35"/>
      <c r="AG66" s="35"/>
    </row>
    <row r="67" spans="1:33" x14ac:dyDescent="0.25">
      <c r="A67" s="46"/>
      <c r="B67" s="46"/>
      <c r="C67" s="46"/>
      <c r="D67" s="46"/>
      <c r="E67" s="46"/>
    </row>
    <row r="68" spans="1:33" x14ac:dyDescent="0.25">
      <c r="A68" s="149" t="s">
        <v>221</v>
      </c>
      <c r="B68" s="149"/>
      <c r="C68" s="149"/>
      <c r="D68" s="149"/>
      <c r="E68" s="149"/>
      <c r="F68" s="149"/>
      <c r="G68" s="149"/>
      <c r="H68" s="149"/>
      <c r="I68" s="149"/>
    </row>
    <row r="69" spans="1:33" hidden="1" x14ac:dyDescent="0.25">
      <c r="A69" s="46"/>
      <c r="B69" s="46"/>
      <c r="C69" s="46"/>
      <c r="D69" s="46"/>
      <c r="E69" s="46"/>
    </row>
    <row r="71" spans="1:33" hidden="1" x14ac:dyDescent="0.25">
      <c r="A71" s="35"/>
      <c r="B71" s="35"/>
      <c r="C71" s="35"/>
      <c r="D71" s="35"/>
      <c r="E71" s="35"/>
    </row>
  </sheetData>
  <autoFilter ref="A6:AG6" xr:uid="{13011474-2874-480E-A077-E15523934996}"/>
  <mergeCells count="26">
    <mergeCell ref="V3:Y3"/>
    <mergeCell ref="Z3:AC3"/>
    <mergeCell ref="AD3:AG3"/>
    <mergeCell ref="X4:Y4"/>
    <mergeCell ref="AB4:AC4"/>
    <mergeCell ref="AF4:AG4"/>
    <mergeCell ref="V4:W4"/>
    <mergeCell ref="Z4:AA4"/>
    <mergeCell ref="AD4:AE4"/>
    <mergeCell ref="T4:U4"/>
    <mergeCell ref="R3:U3"/>
    <mergeCell ref="F3:I3"/>
    <mergeCell ref="J3:M3"/>
    <mergeCell ref="F4:G4"/>
    <mergeCell ref="H4:I4"/>
    <mergeCell ref="J4:K4"/>
    <mergeCell ref="L4:M4"/>
    <mergeCell ref="R4:S4"/>
    <mergeCell ref="A68:I68"/>
    <mergeCell ref="A66:I66"/>
    <mergeCell ref="B3:E3"/>
    <mergeCell ref="N3:Q3"/>
    <mergeCell ref="N4:O4"/>
    <mergeCell ref="P4:Q4"/>
    <mergeCell ref="B4:C4"/>
    <mergeCell ref="D4:E4"/>
  </mergeCells>
  <pageMargins left="0.7" right="0.7" top="0.75" bottom="0.75" header="0.3" footer="0.3"/>
  <pageSetup scale="58" fitToWidth="3" fitToHeight="2" orientation="landscape" r:id="rId1"/>
  <colBreaks count="2" manualBreakCount="2">
    <brk id="13" max="1048575" man="1"/>
    <brk id="2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B45BF-8796-43CC-878A-456F8FD39849}">
  <dimension ref="A1:XFC67"/>
  <sheetViews>
    <sheetView zoomScaleNormal="100" workbookViewId="0">
      <pane ySplit="4" topLeftCell="A47" activePane="bottomLeft" state="frozen"/>
      <selection pane="bottomLeft"/>
    </sheetView>
  </sheetViews>
  <sheetFormatPr defaultColWidth="0" defaultRowHeight="15" zeroHeight="1" x14ac:dyDescent="0.25"/>
  <cols>
    <col min="1" max="1" width="26.85546875" customWidth="1"/>
    <col min="2" max="2" width="15.42578125" bestFit="1" customWidth="1"/>
    <col min="3" max="7" width="12.85546875" customWidth="1"/>
    <col min="8" max="8" width="13" customWidth="1"/>
    <col min="9" max="9" width="14.28515625" customWidth="1"/>
    <col min="10" max="16383" width="9" hidden="1"/>
    <col min="16384" max="16384" width="0.42578125" hidden="1" customWidth="1"/>
  </cols>
  <sheetData>
    <row r="1" spans="1:9" s="45" customFormat="1" ht="18.75" x14ac:dyDescent="0.3">
      <c r="A1" s="61" t="s">
        <v>229</v>
      </c>
    </row>
    <row r="2" spans="1:9" x14ac:dyDescent="0.25">
      <c r="F2" s="54"/>
      <c r="G2" s="54"/>
      <c r="H2" s="54"/>
      <c r="I2" s="54"/>
    </row>
    <row r="3" spans="1:9" ht="45" customHeight="1" x14ac:dyDescent="0.25">
      <c r="A3" s="172"/>
      <c r="B3" s="174" t="s">
        <v>103</v>
      </c>
      <c r="C3" s="174" t="s">
        <v>104</v>
      </c>
      <c r="D3" s="176" t="s">
        <v>105</v>
      </c>
      <c r="E3" s="176"/>
      <c r="F3" s="168" t="s">
        <v>228</v>
      </c>
      <c r="G3" s="168"/>
      <c r="H3" s="168" t="s">
        <v>106</v>
      </c>
      <c r="I3" s="168"/>
    </row>
    <row r="4" spans="1:9" x14ac:dyDescent="0.25">
      <c r="A4" s="173"/>
      <c r="B4" s="175"/>
      <c r="C4" s="175"/>
      <c r="D4" s="19" t="s">
        <v>227</v>
      </c>
      <c r="E4" s="19" t="s">
        <v>21</v>
      </c>
      <c r="F4" s="125" t="s">
        <v>14</v>
      </c>
      <c r="G4" s="20" t="s">
        <v>20</v>
      </c>
      <c r="H4" s="6" t="s">
        <v>162</v>
      </c>
      <c r="I4" s="6" t="s">
        <v>21</v>
      </c>
    </row>
    <row r="5" spans="1:9" x14ac:dyDescent="0.25">
      <c r="A5" s="115" t="s">
        <v>16</v>
      </c>
      <c r="B5" s="119">
        <v>1281879</v>
      </c>
      <c r="C5" s="119">
        <v>6580</v>
      </c>
      <c r="D5" s="119">
        <v>3089</v>
      </c>
      <c r="E5" s="118">
        <f>(D5/C5)*100</f>
        <v>46.945288753799389</v>
      </c>
      <c r="F5" s="117">
        <v>983</v>
      </c>
      <c r="G5" s="116">
        <v>14.939209726</v>
      </c>
      <c r="H5" s="117">
        <v>607</v>
      </c>
      <c r="I5" s="116">
        <v>61.749745677</v>
      </c>
    </row>
    <row r="6" spans="1:9" x14ac:dyDescent="0.25">
      <c r="A6" s="120" t="s">
        <v>88</v>
      </c>
      <c r="B6" s="68">
        <v>1222</v>
      </c>
      <c r="C6" s="68">
        <v>66</v>
      </c>
      <c r="D6" s="68">
        <v>49</v>
      </c>
      <c r="E6" s="17">
        <f t="shared" ref="E6:E37" si="0">(D6/C6)*100</f>
        <v>74.242424242424249</v>
      </c>
      <c r="F6" s="35">
        <v>15</v>
      </c>
      <c r="G6" s="38">
        <v>22.727272726999999</v>
      </c>
      <c r="H6" s="35">
        <v>12</v>
      </c>
      <c r="I6" s="38">
        <v>80</v>
      </c>
    </row>
    <row r="7" spans="1:9" x14ac:dyDescent="0.25">
      <c r="A7" s="120" t="s">
        <v>89</v>
      </c>
      <c r="B7" s="68">
        <v>758</v>
      </c>
      <c r="C7" s="68">
        <v>64</v>
      </c>
      <c r="D7" s="68">
        <v>47</v>
      </c>
      <c r="E7" s="17">
        <f t="shared" si="0"/>
        <v>73.4375</v>
      </c>
      <c r="F7" s="35">
        <v>23</v>
      </c>
      <c r="G7" s="38">
        <v>35.9375</v>
      </c>
      <c r="H7" s="35">
        <v>19</v>
      </c>
      <c r="I7" s="38">
        <v>82.608695651999994</v>
      </c>
    </row>
    <row r="8" spans="1:9" x14ac:dyDescent="0.25">
      <c r="A8" s="120" t="s">
        <v>75</v>
      </c>
      <c r="B8" s="68">
        <v>3628</v>
      </c>
      <c r="C8" s="68">
        <v>145</v>
      </c>
      <c r="D8" s="68">
        <v>101</v>
      </c>
      <c r="E8" s="17">
        <f t="shared" si="0"/>
        <v>69.655172413793096</v>
      </c>
      <c r="F8" s="35">
        <v>26</v>
      </c>
      <c r="G8" s="38">
        <v>17.931034483000001</v>
      </c>
      <c r="H8" s="35">
        <v>19</v>
      </c>
      <c r="I8" s="38">
        <v>73.076923077000004</v>
      </c>
    </row>
    <row r="9" spans="1:9" x14ac:dyDescent="0.25">
      <c r="A9" s="120" t="s">
        <v>87</v>
      </c>
      <c r="B9" s="68">
        <v>2459</v>
      </c>
      <c r="C9" s="68">
        <v>127</v>
      </c>
      <c r="D9" s="68">
        <v>85</v>
      </c>
      <c r="E9" s="17">
        <f t="shared" si="0"/>
        <v>66.929133858267718</v>
      </c>
      <c r="F9" s="35">
        <v>22</v>
      </c>
      <c r="G9" s="38">
        <v>17.322834646</v>
      </c>
      <c r="H9" s="35">
        <v>12</v>
      </c>
      <c r="I9" s="38">
        <v>54.545454544999998</v>
      </c>
    </row>
    <row r="10" spans="1:9" x14ac:dyDescent="0.25">
      <c r="A10" s="120" t="s">
        <v>71</v>
      </c>
      <c r="B10" s="68">
        <v>3258</v>
      </c>
      <c r="C10" s="68">
        <v>150</v>
      </c>
      <c r="D10" s="68">
        <v>99</v>
      </c>
      <c r="E10" s="17">
        <f t="shared" si="0"/>
        <v>66</v>
      </c>
      <c r="F10" s="35">
        <v>28</v>
      </c>
      <c r="G10" s="38">
        <v>18.666666667000001</v>
      </c>
      <c r="H10" s="35">
        <v>21</v>
      </c>
      <c r="I10" s="38">
        <v>75</v>
      </c>
    </row>
    <row r="11" spans="1:9" x14ac:dyDescent="0.25">
      <c r="A11" s="120" t="s">
        <v>81</v>
      </c>
      <c r="B11" s="68">
        <v>4627</v>
      </c>
      <c r="C11" s="68">
        <v>226</v>
      </c>
      <c r="D11" s="68">
        <v>147</v>
      </c>
      <c r="E11" s="17">
        <f t="shared" si="0"/>
        <v>65.044247787610615</v>
      </c>
      <c r="F11" s="35">
        <v>53</v>
      </c>
      <c r="G11" s="38">
        <v>23.451327434</v>
      </c>
      <c r="H11" s="35">
        <v>34</v>
      </c>
      <c r="I11" s="38">
        <v>64.150943396000002</v>
      </c>
    </row>
    <row r="12" spans="1:9" x14ac:dyDescent="0.25">
      <c r="A12" s="120" t="s">
        <v>68</v>
      </c>
      <c r="B12" s="68">
        <v>3070</v>
      </c>
      <c r="C12" s="68">
        <v>200</v>
      </c>
      <c r="D12" s="68">
        <v>130</v>
      </c>
      <c r="E12" s="17">
        <f t="shared" si="0"/>
        <v>65</v>
      </c>
      <c r="F12" s="35">
        <v>44</v>
      </c>
      <c r="G12" s="38">
        <v>22</v>
      </c>
      <c r="H12" s="35">
        <v>27</v>
      </c>
      <c r="I12" s="38">
        <v>61.363636364000001</v>
      </c>
    </row>
    <row r="13" spans="1:9" x14ac:dyDescent="0.25">
      <c r="A13" s="120" t="s">
        <v>55</v>
      </c>
      <c r="B13" s="68">
        <v>14874</v>
      </c>
      <c r="C13" s="68">
        <v>292</v>
      </c>
      <c r="D13" s="68">
        <v>189</v>
      </c>
      <c r="E13" s="17">
        <f t="shared" si="0"/>
        <v>64.726027397260282</v>
      </c>
      <c r="F13" s="35">
        <v>25</v>
      </c>
      <c r="G13" s="38">
        <v>8.5616438356</v>
      </c>
      <c r="H13" s="35">
        <v>17</v>
      </c>
      <c r="I13" s="38">
        <v>68</v>
      </c>
    </row>
    <row r="14" spans="1:9" x14ac:dyDescent="0.25">
      <c r="A14" s="120" t="s">
        <v>80</v>
      </c>
      <c r="B14" s="68">
        <v>2002</v>
      </c>
      <c r="C14" s="68">
        <v>147</v>
      </c>
      <c r="D14" s="68">
        <v>93</v>
      </c>
      <c r="E14" s="17">
        <f t="shared" si="0"/>
        <v>63.265306122448983</v>
      </c>
      <c r="F14" s="35">
        <v>39</v>
      </c>
      <c r="G14" s="38">
        <v>26.530612245</v>
      </c>
      <c r="H14" s="35">
        <v>22</v>
      </c>
      <c r="I14" s="38">
        <v>56.410256410000002</v>
      </c>
    </row>
    <row r="15" spans="1:9" x14ac:dyDescent="0.25">
      <c r="A15" s="120" t="s">
        <v>61</v>
      </c>
      <c r="B15" s="68">
        <v>6987</v>
      </c>
      <c r="C15" s="68">
        <v>184</v>
      </c>
      <c r="D15" s="68">
        <v>115</v>
      </c>
      <c r="E15" s="17">
        <f t="shared" si="0"/>
        <v>62.5</v>
      </c>
      <c r="F15" s="35">
        <v>28</v>
      </c>
      <c r="G15" s="38">
        <v>15.217391304</v>
      </c>
      <c r="H15" s="35">
        <v>19</v>
      </c>
      <c r="I15" s="38">
        <v>67.857142856999999</v>
      </c>
    </row>
    <row r="16" spans="1:9" x14ac:dyDescent="0.25">
      <c r="A16" s="120" t="s">
        <v>51</v>
      </c>
      <c r="B16" s="68">
        <v>23097</v>
      </c>
      <c r="C16" s="68">
        <v>389</v>
      </c>
      <c r="D16" s="68">
        <v>243</v>
      </c>
      <c r="E16" s="17">
        <f t="shared" si="0"/>
        <v>62.467866323907451</v>
      </c>
      <c r="F16" s="35">
        <v>35</v>
      </c>
      <c r="G16" s="38">
        <v>8.9974293059000008</v>
      </c>
      <c r="H16" s="35">
        <v>23</v>
      </c>
      <c r="I16" s="38">
        <v>65.714285713999999</v>
      </c>
    </row>
    <row r="17" spans="1:9" x14ac:dyDescent="0.25">
      <c r="A17" s="120" t="s">
        <v>65</v>
      </c>
      <c r="B17" s="68">
        <v>10490</v>
      </c>
      <c r="C17" s="68">
        <v>489</v>
      </c>
      <c r="D17" s="68">
        <v>305</v>
      </c>
      <c r="E17" s="17">
        <f t="shared" si="0"/>
        <v>62.372188139059304</v>
      </c>
      <c r="F17" s="35">
        <v>94</v>
      </c>
      <c r="G17" s="38">
        <v>19.222903885000001</v>
      </c>
      <c r="H17" s="35">
        <v>58</v>
      </c>
      <c r="I17" s="38">
        <v>61.702127660000002</v>
      </c>
    </row>
    <row r="18" spans="1:9" x14ac:dyDescent="0.25">
      <c r="A18" s="120" t="s">
        <v>48</v>
      </c>
      <c r="B18" s="68">
        <v>23684</v>
      </c>
      <c r="C18" s="68">
        <v>615</v>
      </c>
      <c r="D18" s="68">
        <v>383</v>
      </c>
      <c r="E18" s="17">
        <f t="shared" si="0"/>
        <v>62.276422764227647</v>
      </c>
      <c r="F18" s="35">
        <v>46</v>
      </c>
      <c r="G18" s="38">
        <v>7.4796747967000003</v>
      </c>
      <c r="H18" s="35">
        <v>33</v>
      </c>
      <c r="I18" s="38">
        <v>71.739130435000007</v>
      </c>
    </row>
    <row r="19" spans="1:9" x14ac:dyDescent="0.25">
      <c r="A19" s="120" t="s">
        <v>62</v>
      </c>
      <c r="B19" s="68">
        <v>12577</v>
      </c>
      <c r="C19" s="68">
        <v>362</v>
      </c>
      <c r="D19" s="68">
        <v>225</v>
      </c>
      <c r="E19" s="17">
        <f t="shared" si="0"/>
        <v>62.15469613259669</v>
      </c>
      <c r="F19" s="35">
        <v>40</v>
      </c>
      <c r="G19" s="38">
        <v>11.049723757000001</v>
      </c>
      <c r="H19" s="35">
        <v>26</v>
      </c>
      <c r="I19" s="38">
        <v>65</v>
      </c>
    </row>
    <row r="20" spans="1:9" x14ac:dyDescent="0.25">
      <c r="A20" s="120" t="s">
        <v>69</v>
      </c>
      <c r="B20" s="68">
        <v>2496</v>
      </c>
      <c r="C20" s="68">
        <v>173</v>
      </c>
      <c r="D20" s="68">
        <v>107</v>
      </c>
      <c r="E20" s="17">
        <f t="shared" si="0"/>
        <v>61.849710982658955</v>
      </c>
      <c r="F20" s="35">
        <v>47</v>
      </c>
      <c r="G20" s="38">
        <v>27.167630058</v>
      </c>
      <c r="H20" s="35">
        <v>31</v>
      </c>
      <c r="I20" s="38">
        <v>65.957446809000004</v>
      </c>
    </row>
    <row r="21" spans="1:9" x14ac:dyDescent="0.25">
      <c r="A21" s="120" t="s">
        <v>70</v>
      </c>
      <c r="B21" s="68">
        <v>7607</v>
      </c>
      <c r="C21" s="68">
        <v>319</v>
      </c>
      <c r="D21" s="68">
        <v>197</v>
      </c>
      <c r="E21" s="17">
        <f t="shared" si="0"/>
        <v>61.755485893416932</v>
      </c>
      <c r="F21" s="35">
        <v>45</v>
      </c>
      <c r="G21" s="38">
        <v>14.106583071999999</v>
      </c>
      <c r="H21" s="35">
        <v>28</v>
      </c>
      <c r="I21" s="38">
        <v>62.222222221999999</v>
      </c>
    </row>
    <row r="22" spans="1:9" x14ac:dyDescent="0.25">
      <c r="A22" s="120" t="s">
        <v>57</v>
      </c>
      <c r="B22" s="68">
        <v>6185</v>
      </c>
      <c r="C22" s="68">
        <v>276</v>
      </c>
      <c r="D22" s="68">
        <v>169</v>
      </c>
      <c r="E22" s="17">
        <f t="shared" si="0"/>
        <v>61.231884057971023</v>
      </c>
      <c r="F22" s="35">
        <v>59</v>
      </c>
      <c r="G22" s="38">
        <v>21.376811593999999</v>
      </c>
      <c r="H22" s="35">
        <v>28</v>
      </c>
      <c r="I22" s="38">
        <v>47.457627119000001</v>
      </c>
    </row>
    <row r="23" spans="1:9" x14ac:dyDescent="0.25">
      <c r="A23" s="120" t="s">
        <v>49</v>
      </c>
      <c r="B23" s="68">
        <v>49957</v>
      </c>
      <c r="C23" s="68">
        <v>1194</v>
      </c>
      <c r="D23" s="68">
        <v>731</v>
      </c>
      <c r="E23" s="17">
        <f t="shared" si="0"/>
        <v>61.222780569514235</v>
      </c>
      <c r="F23" s="35">
        <v>207</v>
      </c>
      <c r="G23" s="38">
        <v>17.336683417</v>
      </c>
      <c r="H23" s="35">
        <v>146</v>
      </c>
      <c r="I23" s="38">
        <v>70.531400966000007</v>
      </c>
    </row>
    <row r="24" spans="1:9" x14ac:dyDescent="0.25">
      <c r="A24" s="120" t="s">
        <v>58</v>
      </c>
      <c r="B24" s="68">
        <v>46294</v>
      </c>
      <c r="C24" s="68">
        <v>803</v>
      </c>
      <c r="D24" s="68">
        <v>491</v>
      </c>
      <c r="E24" s="17">
        <f t="shared" si="0"/>
        <v>61.145703611457037</v>
      </c>
      <c r="F24" s="35">
        <v>85</v>
      </c>
      <c r="G24" s="38">
        <v>10.585305106</v>
      </c>
      <c r="H24" s="35">
        <v>50</v>
      </c>
      <c r="I24" s="38">
        <v>58.823529411999999</v>
      </c>
    </row>
    <row r="25" spans="1:9" x14ac:dyDescent="0.25">
      <c r="A25" s="120" t="s">
        <v>91</v>
      </c>
      <c r="B25" s="68">
        <v>860</v>
      </c>
      <c r="C25" s="68">
        <v>77</v>
      </c>
      <c r="D25" s="68">
        <v>47</v>
      </c>
      <c r="E25" s="17">
        <f t="shared" si="0"/>
        <v>61.038961038961034</v>
      </c>
      <c r="F25" s="35">
        <v>22</v>
      </c>
      <c r="G25" s="38">
        <v>28.571428570999998</v>
      </c>
      <c r="H25" s="35">
        <v>15</v>
      </c>
      <c r="I25" s="38">
        <v>68.181818182000001</v>
      </c>
    </row>
    <row r="26" spans="1:9" x14ac:dyDescent="0.25">
      <c r="A26" s="120" t="s">
        <v>79</v>
      </c>
      <c r="B26" s="68">
        <v>1991</v>
      </c>
      <c r="C26" s="68">
        <v>155</v>
      </c>
      <c r="D26" s="68">
        <v>94</v>
      </c>
      <c r="E26" s="17">
        <f t="shared" si="0"/>
        <v>60.645161290322577</v>
      </c>
      <c r="F26" s="35">
        <v>53</v>
      </c>
      <c r="G26" s="38">
        <v>34.193548387</v>
      </c>
      <c r="H26" s="35">
        <v>36</v>
      </c>
      <c r="I26" s="38">
        <v>67.924528301999999</v>
      </c>
    </row>
    <row r="27" spans="1:9" x14ac:dyDescent="0.25">
      <c r="A27" s="120" t="s">
        <v>78</v>
      </c>
      <c r="B27" s="68">
        <v>2992</v>
      </c>
      <c r="C27" s="68">
        <v>212</v>
      </c>
      <c r="D27" s="68">
        <v>127</v>
      </c>
      <c r="E27" s="17">
        <f t="shared" si="0"/>
        <v>59.905660377358494</v>
      </c>
      <c r="F27" s="35">
        <v>43</v>
      </c>
      <c r="G27" s="38">
        <v>20.283018867999999</v>
      </c>
      <c r="H27" s="35">
        <v>26</v>
      </c>
      <c r="I27" s="38">
        <v>60.465116279</v>
      </c>
    </row>
    <row r="28" spans="1:9" x14ac:dyDescent="0.25">
      <c r="A28" s="120" t="s">
        <v>82</v>
      </c>
      <c r="B28" s="68">
        <v>4724</v>
      </c>
      <c r="C28" s="68">
        <v>251</v>
      </c>
      <c r="D28" s="68">
        <v>150</v>
      </c>
      <c r="E28" s="17">
        <f t="shared" si="0"/>
        <v>59.760956175298809</v>
      </c>
      <c r="F28" s="35">
        <v>69</v>
      </c>
      <c r="G28" s="38">
        <v>27.490039841000002</v>
      </c>
      <c r="H28" s="35">
        <v>43</v>
      </c>
      <c r="I28" s="38">
        <v>62.31884058</v>
      </c>
    </row>
    <row r="29" spans="1:9" x14ac:dyDescent="0.25">
      <c r="A29" s="120" t="s">
        <v>97</v>
      </c>
      <c r="B29" s="68">
        <v>460</v>
      </c>
      <c r="C29" s="68">
        <v>72</v>
      </c>
      <c r="D29" s="68">
        <v>43</v>
      </c>
      <c r="E29" s="17">
        <f t="shared" si="0"/>
        <v>59.722222222222221</v>
      </c>
      <c r="F29" s="35">
        <v>25</v>
      </c>
      <c r="G29" s="38">
        <v>34.722222221999999</v>
      </c>
      <c r="H29" s="35">
        <v>11</v>
      </c>
      <c r="I29" s="38">
        <v>44</v>
      </c>
    </row>
    <row r="30" spans="1:9" x14ac:dyDescent="0.25">
      <c r="A30" s="120" t="s">
        <v>60</v>
      </c>
      <c r="B30" s="68">
        <v>8571</v>
      </c>
      <c r="C30" s="68">
        <v>267</v>
      </c>
      <c r="D30" s="68">
        <v>158</v>
      </c>
      <c r="E30" s="17">
        <f t="shared" si="0"/>
        <v>59.176029962546814</v>
      </c>
      <c r="F30" s="35">
        <v>30</v>
      </c>
      <c r="G30" s="38">
        <v>11.235955056</v>
      </c>
      <c r="H30" s="35">
        <v>18</v>
      </c>
      <c r="I30" s="38">
        <v>60</v>
      </c>
    </row>
    <row r="31" spans="1:9" x14ac:dyDescent="0.25">
      <c r="A31" s="120" t="s">
        <v>63</v>
      </c>
      <c r="B31" s="68">
        <v>10262</v>
      </c>
      <c r="C31" s="68">
        <v>311</v>
      </c>
      <c r="D31" s="68">
        <v>184</v>
      </c>
      <c r="E31" s="17">
        <f t="shared" si="0"/>
        <v>59.163987138263664</v>
      </c>
      <c r="F31" s="35">
        <v>27</v>
      </c>
      <c r="G31" s="38">
        <v>8.6816720256999993</v>
      </c>
      <c r="H31" s="35">
        <v>18</v>
      </c>
      <c r="I31" s="38">
        <v>66.666666667000001</v>
      </c>
    </row>
    <row r="32" spans="1:9" x14ac:dyDescent="0.25">
      <c r="A32" s="120" t="s">
        <v>99</v>
      </c>
      <c r="B32" s="68">
        <v>65</v>
      </c>
      <c r="C32" s="68">
        <v>17</v>
      </c>
      <c r="D32" s="68">
        <v>10</v>
      </c>
      <c r="E32" s="17">
        <f t="shared" si="0"/>
        <v>58.82352941176471</v>
      </c>
      <c r="F32" s="35">
        <v>8</v>
      </c>
      <c r="G32" s="38">
        <v>47.058823529000001</v>
      </c>
      <c r="H32" s="35">
        <v>2</v>
      </c>
      <c r="I32" s="38">
        <v>25</v>
      </c>
    </row>
    <row r="33" spans="1:9" x14ac:dyDescent="0.25">
      <c r="A33" s="120" t="s">
        <v>59</v>
      </c>
      <c r="B33" s="68">
        <v>23725</v>
      </c>
      <c r="C33" s="68">
        <v>507</v>
      </c>
      <c r="D33" s="68">
        <v>297</v>
      </c>
      <c r="E33" s="17">
        <f t="shared" si="0"/>
        <v>58.57988165680473</v>
      </c>
      <c r="F33" s="35">
        <v>71</v>
      </c>
      <c r="G33" s="38">
        <v>14.003944773000001</v>
      </c>
      <c r="H33" s="35">
        <v>37</v>
      </c>
      <c r="I33" s="38">
        <v>52.112676055999998</v>
      </c>
    </row>
    <row r="34" spans="1:9" x14ac:dyDescent="0.25">
      <c r="A34" s="120" t="s">
        <v>72</v>
      </c>
      <c r="B34" s="68">
        <v>11257</v>
      </c>
      <c r="C34" s="68">
        <v>449</v>
      </c>
      <c r="D34" s="68">
        <v>263</v>
      </c>
      <c r="E34" s="17">
        <f t="shared" si="0"/>
        <v>58.574610244988868</v>
      </c>
      <c r="F34" s="35">
        <v>52</v>
      </c>
      <c r="G34" s="38">
        <v>11.581291759000001</v>
      </c>
      <c r="H34" s="35">
        <v>29</v>
      </c>
      <c r="I34" s="38">
        <v>55.769230769000004</v>
      </c>
    </row>
    <row r="35" spans="1:9" x14ac:dyDescent="0.25">
      <c r="A35" s="120" t="s">
        <v>92</v>
      </c>
      <c r="B35" s="68">
        <v>1933</v>
      </c>
      <c r="C35" s="68">
        <v>82</v>
      </c>
      <c r="D35" s="68">
        <v>48</v>
      </c>
      <c r="E35" s="17">
        <f t="shared" si="0"/>
        <v>58.536585365853654</v>
      </c>
      <c r="F35" s="35">
        <v>11</v>
      </c>
      <c r="G35" s="38">
        <v>13.414634145999999</v>
      </c>
      <c r="H35" s="35">
        <v>6</v>
      </c>
      <c r="I35" s="38">
        <v>54.545454544999998</v>
      </c>
    </row>
    <row r="36" spans="1:9" x14ac:dyDescent="0.25">
      <c r="A36" s="120" t="s">
        <v>96</v>
      </c>
      <c r="B36" s="68">
        <v>660</v>
      </c>
      <c r="C36" s="68">
        <v>67</v>
      </c>
      <c r="D36" s="68">
        <v>39</v>
      </c>
      <c r="E36" s="17">
        <f t="shared" si="0"/>
        <v>58.208955223880601</v>
      </c>
      <c r="F36" s="35">
        <v>15</v>
      </c>
      <c r="G36" s="38">
        <v>22.388059701</v>
      </c>
      <c r="H36" s="35">
        <v>9</v>
      </c>
      <c r="I36" s="38">
        <v>60</v>
      </c>
    </row>
    <row r="37" spans="1:9" x14ac:dyDescent="0.25">
      <c r="A37" s="120" t="s">
        <v>67</v>
      </c>
      <c r="B37" s="68">
        <v>10167</v>
      </c>
      <c r="C37" s="68">
        <v>408</v>
      </c>
      <c r="D37" s="68">
        <v>237</v>
      </c>
      <c r="E37" s="17">
        <f t="shared" si="0"/>
        <v>58.088235294117652</v>
      </c>
      <c r="F37" s="35">
        <v>83</v>
      </c>
      <c r="G37" s="38">
        <v>20.343137254999998</v>
      </c>
      <c r="H37" s="35">
        <v>41</v>
      </c>
      <c r="I37" s="38">
        <v>49.397590360999999</v>
      </c>
    </row>
    <row r="38" spans="1:9" x14ac:dyDescent="0.25">
      <c r="A38" s="120" t="s">
        <v>46</v>
      </c>
      <c r="B38" s="68">
        <v>50949</v>
      </c>
      <c r="C38" s="68">
        <v>694</v>
      </c>
      <c r="D38" s="68">
        <v>401</v>
      </c>
      <c r="E38" s="17">
        <f t="shared" ref="E38:E63" si="1">(D38/C38)*100</f>
        <v>57.78097982708934</v>
      </c>
      <c r="F38" s="35">
        <v>74</v>
      </c>
      <c r="G38" s="38">
        <v>10.662824207</v>
      </c>
      <c r="H38" s="35">
        <v>38</v>
      </c>
      <c r="I38" s="38">
        <v>51.351351350999998</v>
      </c>
    </row>
    <row r="39" spans="1:9" x14ac:dyDescent="0.25">
      <c r="A39" s="120" t="s">
        <v>64</v>
      </c>
      <c r="B39" s="68">
        <v>5628</v>
      </c>
      <c r="C39" s="68">
        <v>283</v>
      </c>
      <c r="D39" s="68">
        <v>163</v>
      </c>
      <c r="E39" s="17">
        <f t="shared" si="1"/>
        <v>57.597173144876322</v>
      </c>
      <c r="F39" s="35">
        <v>49</v>
      </c>
      <c r="G39" s="38">
        <v>17.314487632999999</v>
      </c>
      <c r="H39" s="35">
        <v>34</v>
      </c>
      <c r="I39" s="38">
        <v>69.387755102</v>
      </c>
    </row>
    <row r="40" spans="1:9" x14ac:dyDescent="0.25">
      <c r="A40" s="120" t="s">
        <v>54</v>
      </c>
      <c r="B40" s="68">
        <v>17364</v>
      </c>
      <c r="C40" s="68">
        <v>325</v>
      </c>
      <c r="D40" s="68">
        <v>187</v>
      </c>
      <c r="E40" s="17">
        <f t="shared" si="1"/>
        <v>57.53846153846154</v>
      </c>
      <c r="F40" s="35">
        <v>41</v>
      </c>
      <c r="G40" s="38">
        <v>12.615384615</v>
      </c>
      <c r="H40" s="35">
        <v>24</v>
      </c>
      <c r="I40" s="38">
        <v>58.536585365999997</v>
      </c>
    </row>
    <row r="41" spans="1:9" x14ac:dyDescent="0.25">
      <c r="A41" s="120" t="s">
        <v>85</v>
      </c>
      <c r="B41" s="68">
        <v>4454</v>
      </c>
      <c r="C41" s="68">
        <v>217</v>
      </c>
      <c r="D41" s="68">
        <v>124</v>
      </c>
      <c r="E41" s="17">
        <f t="shared" si="1"/>
        <v>57.142857142857139</v>
      </c>
      <c r="F41" s="35">
        <v>36</v>
      </c>
      <c r="G41" s="38">
        <v>16.589861751000001</v>
      </c>
      <c r="H41" s="35">
        <v>24</v>
      </c>
      <c r="I41" s="38">
        <v>66.666666667000001</v>
      </c>
    </row>
    <row r="42" spans="1:9" x14ac:dyDescent="0.25">
      <c r="A42" s="120" t="s">
        <v>86</v>
      </c>
      <c r="B42" s="68">
        <v>1764</v>
      </c>
      <c r="C42" s="68">
        <v>104</v>
      </c>
      <c r="D42" s="68">
        <v>59</v>
      </c>
      <c r="E42" s="17">
        <f t="shared" si="1"/>
        <v>56.730769230769226</v>
      </c>
      <c r="F42" s="35">
        <v>22</v>
      </c>
      <c r="G42" s="38">
        <v>21.153846154</v>
      </c>
      <c r="H42" s="35">
        <v>13</v>
      </c>
      <c r="I42" s="38">
        <v>59.090909091</v>
      </c>
    </row>
    <row r="43" spans="1:9" x14ac:dyDescent="0.25">
      <c r="A43" s="120" t="s">
        <v>83</v>
      </c>
      <c r="B43" s="68">
        <v>4757</v>
      </c>
      <c r="C43" s="68">
        <v>171</v>
      </c>
      <c r="D43" s="68">
        <v>97</v>
      </c>
      <c r="E43" s="17">
        <f t="shared" si="1"/>
        <v>56.725146198830409</v>
      </c>
      <c r="F43" s="35">
        <v>32</v>
      </c>
      <c r="G43" s="38">
        <v>18.713450292000001</v>
      </c>
      <c r="H43" s="35">
        <v>15</v>
      </c>
      <c r="I43" s="38">
        <v>46.875</v>
      </c>
    </row>
    <row r="44" spans="1:9" x14ac:dyDescent="0.25">
      <c r="A44" s="120" t="s">
        <v>56</v>
      </c>
      <c r="B44" s="68">
        <v>37364</v>
      </c>
      <c r="C44" s="68">
        <v>664</v>
      </c>
      <c r="D44" s="68">
        <v>375</v>
      </c>
      <c r="E44" s="17">
        <f t="shared" si="1"/>
        <v>56.475903614457835</v>
      </c>
      <c r="F44" s="35">
        <v>107</v>
      </c>
      <c r="G44" s="38">
        <v>16.114457830999999</v>
      </c>
      <c r="H44" s="35">
        <v>60</v>
      </c>
      <c r="I44" s="38">
        <v>56.074766355000001</v>
      </c>
    </row>
    <row r="45" spans="1:9" x14ac:dyDescent="0.25">
      <c r="A45" s="120" t="s">
        <v>73</v>
      </c>
      <c r="B45" s="68">
        <v>10109</v>
      </c>
      <c r="C45" s="68">
        <v>432</v>
      </c>
      <c r="D45" s="68">
        <v>242</v>
      </c>
      <c r="E45" s="17">
        <f t="shared" si="1"/>
        <v>56.018518518518526</v>
      </c>
      <c r="F45" s="35">
        <v>109</v>
      </c>
      <c r="G45" s="38">
        <v>25.231481480999999</v>
      </c>
      <c r="H45" s="35">
        <v>56</v>
      </c>
      <c r="I45" s="38">
        <v>51.376146789000003</v>
      </c>
    </row>
    <row r="46" spans="1:9" x14ac:dyDescent="0.25">
      <c r="A46" s="120" t="s">
        <v>52</v>
      </c>
      <c r="B46" s="68">
        <v>48383</v>
      </c>
      <c r="C46" s="68">
        <v>1360</v>
      </c>
      <c r="D46" s="68">
        <v>758</v>
      </c>
      <c r="E46" s="17">
        <f t="shared" si="1"/>
        <v>55.735294117647058</v>
      </c>
      <c r="F46" s="35">
        <v>235</v>
      </c>
      <c r="G46" s="38">
        <v>17.279411764999999</v>
      </c>
      <c r="H46" s="35">
        <v>152</v>
      </c>
      <c r="I46" s="38">
        <v>64.680851063999995</v>
      </c>
    </row>
    <row r="47" spans="1:9" x14ac:dyDescent="0.25">
      <c r="A47" s="120" t="s">
        <v>45</v>
      </c>
      <c r="B47" s="68">
        <v>101103</v>
      </c>
      <c r="C47" s="68">
        <v>1527</v>
      </c>
      <c r="D47" s="68">
        <v>848</v>
      </c>
      <c r="E47" s="17">
        <f t="shared" si="1"/>
        <v>55.533726260641778</v>
      </c>
      <c r="F47" s="35">
        <v>220</v>
      </c>
      <c r="G47" s="38">
        <v>14.407334643</v>
      </c>
      <c r="H47" s="35">
        <v>135</v>
      </c>
      <c r="I47" s="38">
        <v>61.363636364000001</v>
      </c>
    </row>
    <row r="48" spans="1:9" x14ac:dyDescent="0.25">
      <c r="A48" s="120" t="s">
        <v>66</v>
      </c>
      <c r="B48" s="68">
        <v>11830</v>
      </c>
      <c r="C48" s="68">
        <v>355</v>
      </c>
      <c r="D48" s="68">
        <v>196</v>
      </c>
      <c r="E48" s="17">
        <f t="shared" si="1"/>
        <v>55.211267605633807</v>
      </c>
      <c r="F48" s="35">
        <v>46</v>
      </c>
      <c r="G48" s="38">
        <v>12.957746479000001</v>
      </c>
      <c r="H48" s="35">
        <v>29</v>
      </c>
      <c r="I48" s="38">
        <v>63.043478260999997</v>
      </c>
    </row>
    <row r="49" spans="1:9" x14ac:dyDescent="0.25">
      <c r="A49" s="120" t="s">
        <v>74</v>
      </c>
      <c r="B49" s="68">
        <v>9527</v>
      </c>
      <c r="C49" s="68">
        <v>337</v>
      </c>
      <c r="D49" s="68">
        <v>186</v>
      </c>
      <c r="E49" s="17">
        <f t="shared" si="1"/>
        <v>55.192878338278931</v>
      </c>
      <c r="F49" s="35">
        <v>57</v>
      </c>
      <c r="G49" s="38">
        <v>16.913946588000002</v>
      </c>
      <c r="H49" s="35">
        <v>31</v>
      </c>
      <c r="I49" s="38">
        <v>54.385964911999999</v>
      </c>
    </row>
    <row r="50" spans="1:9" x14ac:dyDescent="0.25">
      <c r="A50" s="120" t="s">
        <v>44</v>
      </c>
      <c r="B50" s="68">
        <v>520233</v>
      </c>
      <c r="C50" s="68">
        <v>3168</v>
      </c>
      <c r="D50" s="68">
        <v>1737</v>
      </c>
      <c r="E50" s="17">
        <f t="shared" si="1"/>
        <v>54.82954545454546</v>
      </c>
      <c r="F50" s="35">
        <v>436</v>
      </c>
      <c r="G50" s="38">
        <v>13.762626263</v>
      </c>
      <c r="H50" s="35">
        <v>277</v>
      </c>
      <c r="I50" s="38">
        <v>63.532110092000003</v>
      </c>
    </row>
    <row r="51" spans="1:9" x14ac:dyDescent="0.25">
      <c r="A51" s="120" t="s">
        <v>84</v>
      </c>
      <c r="B51" s="68">
        <v>1029</v>
      </c>
      <c r="C51" s="68">
        <v>116</v>
      </c>
      <c r="D51" s="68">
        <v>63</v>
      </c>
      <c r="E51" s="17">
        <f t="shared" si="1"/>
        <v>54.310344827586206</v>
      </c>
      <c r="F51" s="35">
        <v>37</v>
      </c>
      <c r="G51" s="38">
        <v>31.896551723999998</v>
      </c>
      <c r="H51" s="35">
        <v>19</v>
      </c>
      <c r="I51" s="38">
        <v>51.351351350999998</v>
      </c>
    </row>
    <row r="52" spans="1:9" x14ac:dyDescent="0.25">
      <c r="A52" s="120" t="s">
        <v>76</v>
      </c>
      <c r="B52" s="68">
        <v>4726</v>
      </c>
      <c r="C52" s="68">
        <v>226</v>
      </c>
      <c r="D52" s="68">
        <v>122</v>
      </c>
      <c r="E52" s="17">
        <f t="shared" si="1"/>
        <v>53.982300884955748</v>
      </c>
      <c r="F52" s="35">
        <v>51</v>
      </c>
      <c r="G52" s="38">
        <v>22.566371681</v>
      </c>
      <c r="H52" s="35">
        <v>28</v>
      </c>
      <c r="I52" s="38">
        <v>54.901960784000003</v>
      </c>
    </row>
    <row r="53" spans="1:9" x14ac:dyDescent="0.25">
      <c r="A53" s="120" t="s">
        <v>53</v>
      </c>
      <c r="B53" s="68">
        <v>23575</v>
      </c>
      <c r="C53" s="68">
        <v>790</v>
      </c>
      <c r="D53" s="68">
        <v>424</v>
      </c>
      <c r="E53" s="17">
        <f t="shared" si="1"/>
        <v>53.670886075949362</v>
      </c>
      <c r="F53" s="35">
        <v>151</v>
      </c>
      <c r="G53" s="38">
        <v>19.113924051000001</v>
      </c>
      <c r="H53" s="35">
        <v>82</v>
      </c>
      <c r="I53" s="38">
        <v>54.304635761999997</v>
      </c>
    </row>
    <row r="54" spans="1:9" x14ac:dyDescent="0.25">
      <c r="A54" s="120" t="s">
        <v>77</v>
      </c>
      <c r="B54" s="68">
        <v>8553</v>
      </c>
      <c r="C54" s="68">
        <v>289</v>
      </c>
      <c r="D54" s="68">
        <v>154</v>
      </c>
      <c r="E54" s="17">
        <f t="shared" si="1"/>
        <v>53.287197231833908</v>
      </c>
      <c r="F54" s="35">
        <v>37</v>
      </c>
      <c r="G54" s="38">
        <v>12.802768166</v>
      </c>
      <c r="H54" s="35">
        <v>20</v>
      </c>
      <c r="I54" s="38">
        <v>54.054054053999998</v>
      </c>
    </row>
    <row r="55" spans="1:9" x14ac:dyDescent="0.25">
      <c r="A55" s="120" t="s">
        <v>95</v>
      </c>
      <c r="B55" s="68">
        <v>404</v>
      </c>
      <c r="C55" s="68">
        <v>47</v>
      </c>
      <c r="D55" s="68">
        <v>25</v>
      </c>
      <c r="E55" s="17">
        <f t="shared" si="1"/>
        <v>53.191489361702125</v>
      </c>
      <c r="F55" s="35">
        <v>13</v>
      </c>
      <c r="G55" s="38">
        <v>27.659574467999999</v>
      </c>
      <c r="H55" s="35">
        <v>6</v>
      </c>
      <c r="I55" s="38">
        <v>46.153846154</v>
      </c>
    </row>
    <row r="56" spans="1:9" x14ac:dyDescent="0.25">
      <c r="A56" s="120" t="s">
        <v>47</v>
      </c>
      <c r="B56" s="68">
        <v>84203</v>
      </c>
      <c r="C56" s="68">
        <v>1128</v>
      </c>
      <c r="D56" s="68">
        <v>589</v>
      </c>
      <c r="E56" s="17">
        <f t="shared" si="1"/>
        <v>52.216312056737593</v>
      </c>
      <c r="F56" s="35">
        <v>150</v>
      </c>
      <c r="G56" s="38">
        <v>13.29787234</v>
      </c>
      <c r="H56" s="35">
        <v>90</v>
      </c>
      <c r="I56" s="38">
        <v>60</v>
      </c>
    </row>
    <row r="57" spans="1:9" x14ac:dyDescent="0.25">
      <c r="A57" s="120" t="s">
        <v>50</v>
      </c>
      <c r="B57" s="68">
        <v>30863</v>
      </c>
      <c r="C57" s="68">
        <v>670</v>
      </c>
      <c r="D57" s="68">
        <v>344</v>
      </c>
      <c r="E57" s="17">
        <f t="shared" si="1"/>
        <v>51.343283582089548</v>
      </c>
      <c r="F57" s="35">
        <v>72</v>
      </c>
      <c r="G57" s="38">
        <v>10.746268657</v>
      </c>
      <c r="H57" s="35">
        <v>40</v>
      </c>
      <c r="I57" s="38">
        <v>55.555555556000002</v>
      </c>
    </row>
    <row r="58" spans="1:9" x14ac:dyDescent="0.25">
      <c r="A58" s="120" t="s">
        <v>90</v>
      </c>
      <c r="B58" s="68">
        <v>800</v>
      </c>
      <c r="C58" s="68">
        <v>87</v>
      </c>
      <c r="D58" s="68">
        <v>41</v>
      </c>
      <c r="E58" s="17">
        <f t="shared" si="1"/>
        <v>47.126436781609193</v>
      </c>
      <c r="F58" s="35">
        <v>25</v>
      </c>
      <c r="G58" s="38">
        <v>28.735632184</v>
      </c>
      <c r="H58" s="35">
        <v>12</v>
      </c>
      <c r="I58" s="38">
        <v>48</v>
      </c>
    </row>
    <row r="59" spans="1:9" x14ac:dyDescent="0.25">
      <c r="A59" s="120" t="s">
        <v>100</v>
      </c>
      <c r="B59" s="68">
        <v>89</v>
      </c>
      <c r="C59" s="68">
        <v>18</v>
      </c>
      <c r="D59" s="68">
        <v>8</v>
      </c>
      <c r="E59" s="17">
        <f t="shared" si="1"/>
        <v>44.444444444444443</v>
      </c>
      <c r="F59" s="35">
        <v>8</v>
      </c>
      <c r="G59" s="38">
        <v>44.444444443999998</v>
      </c>
      <c r="H59" s="35">
        <v>4</v>
      </c>
      <c r="I59" s="38">
        <v>50</v>
      </c>
    </row>
    <row r="60" spans="1:9" x14ac:dyDescent="0.25">
      <c r="A60" s="120" t="s">
        <v>93</v>
      </c>
      <c r="B60" s="68">
        <v>205</v>
      </c>
      <c r="C60" s="68">
        <v>50</v>
      </c>
      <c r="D60" s="68">
        <v>22</v>
      </c>
      <c r="E60" s="17">
        <f t="shared" si="1"/>
        <v>44</v>
      </c>
      <c r="F60" s="35">
        <v>18</v>
      </c>
      <c r="G60" s="38">
        <v>36</v>
      </c>
      <c r="H60" s="35">
        <v>6</v>
      </c>
      <c r="I60" s="38">
        <v>33.333333332999999</v>
      </c>
    </row>
    <row r="61" spans="1:9" x14ac:dyDescent="0.25">
      <c r="A61" s="120" t="s">
        <v>98</v>
      </c>
      <c r="B61" s="68">
        <v>143</v>
      </c>
      <c r="C61" s="68">
        <v>22</v>
      </c>
      <c r="D61" s="68">
        <v>7</v>
      </c>
      <c r="E61" s="17">
        <f t="shared" si="1"/>
        <v>31.818181818181817</v>
      </c>
      <c r="F61" s="35">
        <v>10</v>
      </c>
      <c r="G61" s="38">
        <v>45.454545455000002</v>
      </c>
      <c r="H61" s="35">
        <v>5</v>
      </c>
      <c r="I61" s="38">
        <v>50</v>
      </c>
    </row>
    <row r="62" spans="1:9" x14ac:dyDescent="0.25">
      <c r="A62" s="120" t="s">
        <v>94</v>
      </c>
      <c r="B62" s="68">
        <v>869</v>
      </c>
      <c r="C62" s="68">
        <v>50</v>
      </c>
      <c r="D62" s="68">
        <v>14</v>
      </c>
      <c r="E62" s="17">
        <f t="shared" si="1"/>
        <v>28.000000000000004</v>
      </c>
      <c r="F62" s="35">
        <v>11</v>
      </c>
      <c r="G62" s="38">
        <v>22</v>
      </c>
      <c r="H62" s="35">
        <v>1</v>
      </c>
      <c r="I62" s="38">
        <v>9.0909090909000003</v>
      </c>
    </row>
    <row r="63" spans="1:9" x14ac:dyDescent="0.25">
      <c r="A63" s="115" t="s">
        <v>101</v>
      </c>
      <c r="B63" s="73">
        <v>16</v>
      </c>
      <c r="C63" s="73">
        <v>2</v>
      </c>
      <c r="D63" s="73">
        <v>0</v>
      </c>
      <c r="E63" s="76">
        <f t="shared" si="1"/>
        <v>0</v>
      </c>
      <c r="F63" s="70">
        <v>2</v>
      </c>
      <c r="G63" s="41">
        <v>100</v>
      </c>
      <c r="H63" s="70">
        <v>0</v>
      </c>
      <c r="I63" s="41">
        <v>0</v>
      </c>
    </row>
    <row r="64" spans="1:9" x14ac:dyDescent="0.25">
      <c r="A64" s="127"/>
      <c r="B64" s="68"/>
      <c r="C64" s="68"/>
      <c r="D64" s="68"/>
      <c r="E64" s="17"/>
      <c r="F64" s="35"/>
      <c r="G64" s="38"/>
      <c r="H64" s="35"/>
      <c r="I64" s="38"/>
    </row>
    <row r="65" spans="1:9" ht="91.35" customHeight="1" x14ac:dyDescent="0.25">
      <c r="A65" s="158" t="s">
        <v>231</v>
      </c>
      <c r="B65" s="171"/>
      <c r="C65" s="171"/>
      <c r="D65" s="171"/>
      <c r="E65" s="171"/>
      <c r="F65" s="171"/>
      <c r="G65" s="171"/>
      <c r="H65" s="171"/>
      <c r="I65" s="171"/>
    </row>
    <row r="66" spans="1:9" x14ac:dyDescent="0.25">
      <c r="A66" s="132"/>
      <c r="B66" s="137"/>
      <c r="C66" s="137"/>
      <c r="D66" s="137"/>
      <c r="E66" s="137"/>
      <c r="F66" s="137"/>
      <c r="G66" s="137"/>
      <c r="H66" s="137"/>
      <c r="I66" s="137"/>
    </row>
    <row r="67" spans="1:9" x14ac:dyDescent="0.25">
      <c r="A67" s="147" t="s">
        <v>230</v>
      </c>
      <c r="B67" s="147"/>
      <c r="C67" s="147"/>
      <c r="D67" s="147"/>
      <c r="E67" s="147"/>
      <c r="F67" s="147"/>
      <c r="G67" s="147"/>
      <c r="H67" s="147"/>
      <c r="I67" s="147"/>
    </row>
  </sheetData>
  <autoFilter ref="A5:I5" xr:uid="{3E7B45BF-8796-43CC-878A-456F8FD39849}">
    <sortState xmlns:xlrd2="http://schemas.microsoft.com/office/spreadsheetml/2017/richdata2" ref="A6:I68">
      <sortCondition descending="1" ref="E5"/>
    </sortState>
  </autoFilter>
  <mergeCells count="8">
    <mergeCell ref="A67:I67"/>
    <mergeCell ref="A65:I65"/>
    <mergeCell ref="H3:I3"/>
    <mergeCell ref="A3:A4"/>
    <mergeCell ref="B3:B4"/>
    <mergeCell ref="C3:C4"/>
    <mergeCell ref="D3:E3"/>
    <mergeCell ref="F3:G3"/>
  </mergeCells>
  <pageMargins left="0.7" right="0.7" top="0.75" bottom="0.75" header="0.3" footer="0.3"/>
  <pageSetup scale="89" pageOrder="overThenDown" orientation="portrait" r:id="rId1"/>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0D28B-7E70-46A3-AF07-36B38F39F6A7}">
  <sheetPr>
    <pageSetUpPr fitToPage="1"/>
  </sheetPr>
  <dimension ref="A1:XFC39"/>
  <sheetViews>
    <sheetView zoomScaleNormal="100" workbookViewId="0">
      <selection activeCell="B28" sqref="B28"/>
    </sheetView>
  </sheetViews>
  <sheetFormatPr defaultColWidth="0" defaultRowHeight="15" zeroHeight="1" x14ac:dyDescent="0.25"/>
  <cols>
    <col min="1" max="1" width="45.140625" customWidth="1"/>
    <col min="2" max="2" width="18.140625" customWidth="1"/>
    <col min="3" max="3" width="20.42578125" customWidth="1"/>
    <col min="4" max="4" width="0" hidden="1" customWidth="1"/>
    <col min="5" max="16383" width="9" hidden="1"/>
    <col min="16384" max="16384" width="0.42578125" hidden="1" customWidth="1"/>
  </cols>
  <sheetData>
    <row r="1" spans="1:4" s="45" customFormat="1" ht="18.75" x14ac:dyDescent="0.3">
      <c r="A1" s="43" t="s">
        <v>121</v>
      </c>
      <c r="B1" s="44"/>
      <c r="C1" s="44"/>
    </row>
    <row r="2" spans="1:4" x14ac:dyDescent="0.25">
      <c r="A2" s="35"/>
      <c r="B2" s="35"/>
      <c r="C2" s="35"/>
    </row>
    <row r="3" spans="1:4" ht="62.25" x14ac:dyDescent="0.25">
      <c r="A3" s="2" t="s">
        <v>0</v>
      </c>
      <c r="B3" s="18" t="s">
        <v>12</v>
      </c>
      <c r="C3" s="18" t="s">
        <v>200</v>
      </c>
    </row>
    <row r="4" spans="1:4" x14ac:dyDescent="0.25">
      <c r="A4" s="35" t="s">
        <v>154</v>
      </c>
      <c r="B4" s="36">
        <v>706890</v>
      </c>
      <c r="C4" s="36">
        <v>622949</v>
      </c>
      <c r="D4" s="30"/>
    </row>
    <row r="5" spans="1:4" ht="17.25" x14ac:dyDescent="0.25">
      <c r="A5" s="35" t="s">
        <v>163</v>
      </c>
      <c r="B5" s="37">
        <v>68.279496100000003</v>
      </c>
      <c r="C5" s="38">
        <v>68.118285799999995</v>
      </c>
    </row>
    <row r="6" spans="1:4" x14ac:dyDescent="0.25">
      <c r="A6" s="35" t="s">
        <v>164</v>
      </c>
      <c r="B6" s="35"/>
      <c r="C6" s="35"/>
    </row>
    <row r="7" spans="1:4" x14ac:dyDescent="0.25">
      <c r="A7" s="122" t="s">
        <v>1</v>
      </c>
      <c r="B7" s="38">
        <v>29.57</v>
      </c>
      <c r="C7" s="38">
        <v>30.21</v>
      </c>
    </row>
    <row r="8" spans="1:4" x14ac:dyDescent="0.25">
      <c r="A8" s="122" t="s">
        <v>2</v>
      </c>
      <c r="B8" s="38">
        <v>48.57</v>
      </c>
      <c r="C8" s="38">
        <v>48.31</v>
      </c>
    </row>
    <row r="9" spans="1:4" x14ac:dyDescent="0.25">
      <c r="A9" s="122" t="s">
        <v>165</v>
      </c>
      <c r="B9" s="38">
        <v>21.86</v>
      </c>
      <c r="C9" s="38">
        <v>21.48</v>
      </c>
    </row>
    <row r="10" spans="1:4" x14ac:dyDescent="0.25">
      <c r="A10" s="35" t="s">
        <v>3</v>
      </c>
      <c r="B10" s="38">
        <v>56.33</v>
      </c>
      <c r="C10" s="38">
        <v>57.83</v>
      </c>
    </row>
    <row r="11" spans="1:4" ht="17.25" x14ac:dyDescent="0.25">
      <c r="A11" s="35" t="s">
        <v>166</v>
      </c>
      <c r="B11" s="38"/>
      <c r="C11" s="38"/>
    </row>
    <row r="12" spans="1:4" x14ac:dyDescent="0.25">
      <c r="A12" s="122" t="s">
        <v>245</v>
      </c>
      <c r="B12" s="38">
        <v>0.61</v>
      </c>
      <c r="C12" s="38">
        <v>0.64</v>
      </c>
    </row>
    <row r="13" spans="1:4" x14ac:dyDescent="0.25">
      <c r="A13" s="122" t="s">
        <v>246</v>
      </c>
      <c r="B13" s="38">
        <v>21.45</v>
      </c>
      <c r="C13" s="38">
        <v>22.12</v>
      </c>
    </row>
    <row r="14" spans="1:4" x14ac:dyDescent="0.25">
      <c r="A14" s="122" t="s">
        <v>247</v>
      </c>
      <c r="B14" s="38">
        <v>8.25</v>
      </c>
      <c r="C14" s="38">
        <v>8</v>
      </c>
    </row>
    <row r="15" spans="1:4" x14ac:dyDescent="0.25">
      <c r="A15" s="143" t="s">
        <v>235</v>
      </c>
      <c r="B15" s="38">
        <v>29.75</v>
      </c>
      <c r="C15" s="38">
        <v>28.84</v>
      </c>
    </row>
    <row r="16" spans="1:4" x14ac:dyDescent="0.25">
      <c r="A16" s="143" t="s">
        <v>236</v>
      </c>
      <c r="B16" s="38">
        <v>36.130000000000003</v>
      </c>
      <c r="C16" s="38">
        <v>36.65</v>
      </c>
    </row>
    <row r="17" spans="1:3" x14ac:dyDescent="0.25">
      <c r="A17" s="122" t="s">
        <v>4</v>
      </c>
      <c r="B17" s="38">
        <v>1.42</v>
      </c>
      <c r="C17" s="38">
        <v>1.36</v>
      </c>
    </row>
    <row r="18" spans="1:3" x14ac:dyDescent="0.25">
      <c r="A18" s="122" t="s">
        <v>5</v>
      </c>
      <c r="B18" s="38">
        <v>2.39</v>
      </c>
      <c r="C18" s="38">
        <v>2.4</v>
      </c>
    </row>
    <row r="19" spans="1:3" ht="17.25" x14ac:dyDescent="0.25">
      <c r="A19" s="35" t="s">
        <v>6</v>
      </c>
      <c r="B19" s="38"/>
      <c r="C19" s="38"/>
    </row>
    <row r="20" spans="1:3" x14ac:dyDescent="0.25">
      <c r="A20" s="39" t="s">
        <v>147</v>
      </c>
      <c r="B20" s="38">
        <v>90.33</v>
      </c>
      <c r="C20" s="38">
        <v>90.31</v>
      </c>
    </row>
    <row r="21" spans="1:3" x14ac:dyDescent="0.25">
      <c r="A21" s="39" t="s">
        <v>148</v>
      </c>
      <c r="B21" s="38">
        <v>6.46</v>
      </c>
      <c r="C21" s="38">
        <v>6.51</v>
      </c>
    </row>
    <row r="22" spans="1:3" x14ac:dyDescent="0.25">
      <c r="A22" s="39" t="s">
        <v>9</v>
      </c>
      <c r="B22" s="38">
        <v>3.2</v>
      </c>
      <c r="C22" s="38">
        <v>3.19</v>
      </c>
    </row>
    <row r="23" spans="1:3" x14ac:dyDescent="0.25">
      <c r="A23" s="35" t="s">
        <v>167</v>
      </c>
      <c r="B23" s="38"/>
      <c r="C23" s="38"/>
    </row>
    <row r="24" spans="1:3" x14ac:dyDescent="0.25">
      <c r="A24" s="122" t="s">
        <v>10</v>
      </c>
      <c r="B24" s="38">
        <v>56.22</v>
      </c>
      <c r="C24" s="38">
        <v>55.73</v>
      </c>
    </row>
    <row r="25" spans="1:3" x14ac:dyDescent="0.25">
      <c r="A25" s="122" t="s">
        <v>11</v>
      </c>
      <c r="B25" s="38">
        <v>42.18</v>
      </c>
      <c r="C25" s="38">
        <v>42.56</v>
      </c>
    </row>
    <row r="26" spans="1:3" x14ac:dyDescent="0.25">
      <c r="A26" s="122" t="s">
        <v>160</v>
      </c>
      <c r="B26" s="38">
        <v>1.1100000000000001</v>
      </c>
      <c r="C26" s="38">
        <v>1.17</v>
      </c>
    </row>
    <row r="27" spans="1:3" x14ac:dyDescent="0.25">
      <c r="A27" s="123" t="s">
        <v>161</v>
      </c>
      <c r="B27" s="41">
        <v>0.49</v>
      </c>
      <c r="C27" s="41">
        <v>0.54</v>
      </c>
    </row>
    <row r="28" spans="1:3" x14ac:dyDescent="0.25">
      <c r="A28" s="122"/>
      <c r="B28" s="38"/>
      <c r="C28" s="38"/>
    </row>
    <row r="29" spans="1:3" ht="271.5" customHeight="1" x14ac:dyDescent="0.25">
      <c r="A29" s="147" t="s">
        <v>249</v>
      </c>
      <c r="B29" s="147"/>
      <c r="C29" s="147"/>
    </row>
    <row r="30" spans="1:3" ht="15" customHeight="1" x14ac:dyDescent="0.25">
      <c r="A30" s="148"/>
      <c r="B30" s="148"/>
      <c r="C30" s="148"/>
    </row>
    <row r="31" spans="1:3" ht="29.45" customHeight="1" x14ac:dyDescent="0.25">
      <c r="A31" s="149" t="s">
        <v>237</v>
      </c>
      <c r="B31" s="149"/>
      <c r="C31" s="149"/>
    </row>
    <row r="33" spans="1:3" hidden="1" x14ac:dyDescent="0.25">
      <c r="A33" s="35"/>
      <c r="B33" s="35"/>
      <c r="C33" s="35"/>
    </row>
    <row r="34" spans="1:3" hidden="1" x14ac:dyDescent="0.25">
      <c r="A34" s="35"/>
      <c r="B34" s="35"/>
      <c r="C34" s="35"/>
    </row>
    <row r="35" spans="1:3" hidden="1" x14ac:dyDescent="0.25">
      <c r="A35" s="35"/>
    </row>
    <row r="36" spans="1:3" ht="15" hidden="1" customHeight="1" x14ac:dyDescent="0.25">
      <c r="A36" s="127"/>
      <c r="B36" s="127"/>
      <c r="C36" s="127"/>
    </row>
    <row r="37" spans="1:3" hidden="1" x14ac:dyDescent="0.25">
      <c r="A37" s="35"/>
    </row>
    <row r="38" spans="1:3" hidden="1" x14ac:dyDescent="0.25">
      <c r="A38" s="35"/>
    </row>
    <row r="39" spans="1:3" hidden="1" x14ac:dyDescent="0.25">
      <c r="A39" s="35"/>
    </row>
  </sheetData>
  <mergeCells count="3">
    <mergeCell ref="A29:C29"/>
    <mergeCell ref="A30:C30"/>
    <mergeCell ref="A31:C31"/>
  </mergeCells>
  <pageMargins left="0.7" right="0.7" top="0.75" bottom="0.75" header="0.3" footer="0.3"/>
  <pageSetup scale="62" orientation="portrait" r:id="rId1"/>
  <headerFooter>
    <oddFooter>&amp;L&amp;F&amp;C&amp;A&amp;RPage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0772C-0321-4DA4-BE8E-A559436FCFD4}">
  <dimension ref="A1:T43"/>
  <sheetViews>
    <sheetView topLeftCell="A23" zoomScaleNormal="100" workbookViewId="0">
      <selection sqref="A1:J1"/>
    </sheetView>
  </sheetViews>
  <sheetFormatPr defaultColWidth="0" defaultRowHeight="15" zeroHeight="1" x14ac:dyDescent="0.25"/>
  <cols>
    <col min="1" max="9" width="9.140625" customWidth="1"/>
    <col min="10" max="10" width="9.85546875" customWidth="1"/>
    <col min="11" max="11" width="8.85546875" customWidth="1"/>
    <col min="12" max="13" width="8.85546875" style="23" hidden="1" customWidth="1"/>
    <col min="14" max="16384" width="8.85546875" style="23" hidden="1"/>
  </cols>
  <sheetData>
    <row r="1" spans="1:11" s="26" customFormat="1" ht="41.85" customHeight="1" x14ac:dyDescent="0.3">
      <c r="A1" s="154" t="s">
        <v>150</v>
      </c>
      <c r="B1" s="154"/>
      <c r="C1" s="154"/>
      <c r="D1" s="154"/>
      <c r="E1" s="154"/>
      <c r="F1" s="154"/>
      <c r="G1" s="154"/>
      <c r="H1" s="154"/>
      <c r="I1" s="154"/>
      <c r="J1" s="154"/>
      <c r="K1" s="45"/>
    </row>
    <row r="2" spans="1:11" s="27" customFormat="1" x14ac:dyDescent="0.25">
      <c r="A2" s="35"/>
      <c r="B2" s="35"/>
      <c r="C2" s="35"/>
      <c r="D2" s="35"/>
      <c r="E2" s="35"/>
      <c r="F2" s="35"/>
      <c r="G2" s="35"/>
      <c r="H2" s="35"/>
      <c r="I2" s="35"/>
      <c r="J2" s="35"/>
      <c r="K2" s="35"/>
    </row>
    <row r="3" spans="1:11" x14ac:dyDescent="0.25"/>
    <row r="4" spans="1:11" x14ac:dyDescent="0.25"/>
    <row r="5" spans="1:11" x14ac:dyDescent="0.25"/>
    <row r="6" spans="1:11" x14ac:dyDescent="0.25"/>
    <row r="7" spans="1:11" x14ac:dyDescent="0.25"/>
    <row r="8" spans="1:11" x14ac:dyDescent="0.25"/>
    <row r="9" spans="1:11" x14ac:dyDescent="0.25"/>
    <row r="10" spans="1:11" x14ac:dyDescent="0.25"/>
    <row r="11" spans="1:11" x14ac:dyDescent="0.25"/>
    <row r="12" spans="1:11" x14ac:dyDescent="0.25"/>
    <row r="13" spans="1:11" x14ac:dyDescent="0.25"/>
    <row r="14" spans="1:11" x14ac:dyDescent="0.25"/>
    <row r="15" spans="1:11" x14ac:dyDescent="0.25"/>
    <row r="16" spans="1: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spans="1:20" x14ac:dyDescent="0.25"/>
    <row r="34" spans="1:20" x14ac:dyDescent="0.25"/>
    <row r="35" spans="1:20" x14ac:dyDescent="0.25"/>
    <row r="36" spans="1:20" x14ac:dyDescent="0.25"/>
    <row r="37" spans="1:20" s="47" customFormat="1" ht="230.25" customHeight="1" x14ac:dyDescent="0.25">
      <c r="A37" s="147" t="s">
        <v>250</v>
      </c>
      <c r="B37" s="153"/>
      <c r="C37" s="153"/>
      <c r="D37" s="153"/>
      <c r="E37" s="153"/>
      <c r="F37" s="153"/>
      <c r="G37" s="153"/>
      <c r="H37" s="153"/>
      <c r="I37" s="153"/>
      <c r="J37" s="153"/>
      <c r="K37" s="46"/>
    </row>
    <row r="38" spans="1:20" s="47" customFormat="1" x14ac:dyDescent="0.25">
      <c r="A38" s="52"/>
      <c r="B38" s="39"/>
      <c r="C38" s="39"/>
      <c r="D38" s="39"/>
      <c r="E38" s="39"/>
      <c r="F38" s="39"/>
      <c r="G38" s="39"/>
      <c r="H38" s="39"/>
      <c r="I38" s="39"/>
      <c r="J38" s="39"/>
      <c r="K38" s="46"/>
    </row>
    <row r="39" spans="1:20" customFormat="1" x14ac:dyDescent="0.25">
      <c r="A39" s="155" t="s">
        <v>224</v>
      </c>
      <c r="B39" s="155"/>
      <c r="C39" s="155"/>
      <c r="D39" s="155"/>
      <c r="E39" s="155"/>
      <c r="F39" s="155"/>
      <c r="G39" s="155"/>
      <c r="H39" s="155"/>
      <c r="I39" s="155"/>
      <c r="J39" s="155"/>
    </row>
    <row r="40" spans="1:20" s="48" customFormat="1" ht="14.25" hidden="1" customHeight="1" x14ac:dyDescent="0.25">
      <c r="A40" s="49"/>
      <c r="B40" s="150" t="s">
        <v>114</v>
      </c>
      <c r="C40" s="151"/>
      <c r="D40" s="152"/>
      <c r="E40" s="150" t="s">
        <v>113</v>
      </c>
      <c r="F40" s="152"/>
      <c r="G40" s="150" t="s">
        <v>110</v>
      </c>
      <c r="H40" s="151"/>
      <c r="I40" s="151"/>
      <c r="J40" s="151"/>
      <c r="K40" s="151"/>
      <c r="L40" s="151"/>
      <c r="M40" s="152"/>
      <c r="N40" s="150" t="s">
        <v>109</v>
      </c>
      <c r="O40" s="151"/>
      <c r="P40" s="152"/>
      <c r="Q40" s="150" t="s">
        <v>108</v>
      </c>
      <c r="R40" s="151"/>
      <c r="S40" s="151"/>
      <c r="T40" s="152"/>
    </row>
    <row r="41" spans="1:20" s="48" customFormat="1" ht="75" hidden="1" x14ac:dyDescent="0.25">
      <c r="A41" s="49" t="s">
        <v>115</v>
      </c>
      <c r="B41" s="124" t="s">
        <v>157</v>
      </c>
      <c r="C41" s="124" t="s">
        <v>156</v>
      </c>
      <c r="D41" s="124" t="s">
        <v>155</v>
      </c>
      <c r="E41" s="124" t="s">
        <v>112</v>
      </c>
      <c r="F41" s="124" t="s">
        <v>111</v>
      </c>
      <c r="G41" s="124" t="s">
        <v>245</v>
      </c>
      <c r="H41" s="124" t="s">
        <v>246</v>
      </c>
      <c r="I41" s="124" t="s">
        <v>247</v>
      </c>
      <c r="J41" s="124" t="s">
        <v>235</v>
      </c>
      <c r="K41" s="124" t="s">
        <v>236</v>
      </c>
      <c r="L41" s="124" t="s">
        <v>4</v>
      </c>
      <c r="M41" s="124" t="s">
        <v>5</v>
      </c>
      <c r="N41" s="124" t="s">
        <v>7</v>
      </c>
      <c r="O41" s="124" t="s">
        <v>8</v>
      </c>
      <c r="P41" s="124" t="s">
        <v>9</v>
      </c>
      <c r="Q41" s="124" t="s">
        <v>10</v>
      </c>
      <c r="R41" s="124" t="s">
        <v>11</v>
      </c>
      <c r="S41" s="124" t="s">
        <v>160</v>
      </c>
      <c r="T41" s="124" t="s">
        <v>161</v>
      </c>
    </row>
    <row r="42" spans="1:20" ht="75" hidden="1" x14ac:dyDescent="0.25">
      <c r="A42" s="50" t="s">
        <v>159</v>
      </c>
      <c r="B42" s="51">
        <v>30.21</v>
      </c>
      <c r="C42" s="51">
        <v>48.31</v>
      </c>
      <c r="D42" s="51">
        <v>21.48</v>
      </c>
      <c r="E42" s="51">
        <v>57.83</v>
      </c>
      <c r="F42" s="51">
        <v>42.17</v>
      </c>
      <c r="G42" s="51">
        <v>0.64</v>
      </c>
      <c r="H42" s="51">
        <v>22.12</v>
      </c>
      <c r="I42" s="51">
        <v>8</v>
      </c>
      <c r="J42" s="51">
        <v>28.84</v>
      </c>
      <c r="K42" s="51">
        <v>36.65</v>
      </c>
      <c r="L42" s="51">
        <v>1.36</v>
      </c>
      <c r="M42" s="51">
        <v>2.4</v>
      </c>
      <c r="N42" s="51">
        <v>90.31</v>
      </c>
      <c r="O42" s="51">
        <v>6.51</v>
      </c>
      <c r="P42" s="51">
        <v>3.19</v>
      </c>
      <c r="Q42" s="51">
        <v>55.73</v>
      </c>
      <c r="R42" s="51">
        <v>42.56</v>
      </c>
      <c r="S42" s="51">
        <v>1.17</v>
      </c>
      <c r="T42" s="51">
        <v>0.54</v>
      </c>
    </row>
    <row r="43" spans="1:20" ht="45" hidden="1" x14ac:dyDescent="0.25">
      <c r="A43" s="50" t="s">
        <v>158</v>
      </c>
      <c r="B43" s="51">
        <v>29.57</v>
      </c>
      <c r="C43" s="51">
        <v>48.57</v>
      </c>
      <c r="D43" s="51">
        <v>21.86</v>
      </c>
      <c r="E43" s="51">
        <v>56.33</v>
      </c>
      <c r="F43" s="51">
        <v>43.67</v>
      </c>
      <c r="G43" s="51">
        <v>0.61</v>
      </c>
      <c r="H43" s="51">
        <v>21.45</v>
      </c>
      <c r="I43" s="51">
        <v>8.25</v>
      </c>
      <c r="J43" s="51">
        <v>29.75</v>
      </c>
      <c r="K43" s="51">
        <v>36.130000000000003</v>
      </c>
      <c r="L43" s="51">
        <v>1.42</v>
      </c>
      <c r="M43" s="51">
        <v>2.39</v>
      </c>
      <c r="N43" s="51">
        <v>90.33</v>
      </c>
      <c r="O43" s="51">
        <v>6.46</v>
      </c>
      <c r="P43" s="51">
        <v>3.2</v>
      </c>
      <c r="Q43" s="51">
        <v>56.22</v>
      </c>
      <c r="R43" s="51">
        <v>42.18</v>
      </c>
      <c r="S43" s="51">
        <v>1.1100000000000001</v>
      </c>
      <c r="T43" s="51">
        <v>0.49</v>
      </c>
    </row>
  </sheetData>
  <mergeCells count="8">
    <mergeCell ref="N40:P40"/>
    <mergeCell ref="Q40:T40"/>
    <mergeCell ref="A37:J37"/>
    <mergeCell ref="A1:J1"/>
    <mergeCell ref="B40:D40"/>
    <mergeCell ref="E40:F40"/>
    <mergeCell ref="G40:M40"/>
    <mergeCell ref="A39:J39"/>
  </mergeCells>
  <pageMargins left="0.7" right="0.7" top="0.75" bottom="0.75" header="0.3" footer="0.3"/>
  <pageSetup scale="84" orientation="portrait" r:id="rId1"/>
  <headerFooter>
    <oddFooter>&amp;L&amp;F&amp;C&amp;A&amp;RPage &amp;P of &amp;N</oddFooter>
  </headerFooter>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DDE5A-68F7-4D2A-9482-2C46EBD9120A}">
  <sheetPr>
    <pageSetUpPr fitToPage="1"/>
  </sheetPr>
  <dimension ref="A1:N73"/>
  <sheetViews>
    <sheetView topLeftCell="A51" zoomScaleNormal="100" workbookViewId="0"/>
  </sheetViews>
  <sheetFormatPr defaultColWidth="0" defaultRowHeight="15" zeroHeight="1" x14ac:dyDescent="0.25"/>
  <cols>
    <col min="1" max="1" width="34.140625" customWidth="1"/>
    <col min="2" max="5" width="11.85546875" customWidth="1"/>
    <col min="6" max="7" width="12.85546875" customWidth="1"/>
    <col min="8" max="13" width="9" customWidth="1"/>
    <col min="14" max="16384" width="9" hidden="1"/>
  </cols>
  <sheetData>
    <row r="1" spans="1:7" s="44" customFormat="1" ht="18.75" x14ac:dyDescent="0.25">
      <c r="A1" s="77" t="s">
        <v>153</v>
      </c>
    </row>
    <row r="2" spans="1:7" s="35" customFormat="1" x14ac:dyDescent="0.25"/>
    <row r="3" spans="1:7" ht="30" customHeight="1" x14ac:dyDescent="0.25">
      <c r="A3" s="53"/>
      <c r="B3" s="156" t="s">
        <v>12</v>
      </c>
      <c r="C3" s="156"/>
      <c r="D3" s="157" t="s">
        <v>200</v>
      </c>
      <c r="E3" s="157"/>
      <c r="F3" s="157"/>
      <c r="G3" s="7"/>
    </row>
    <row r="4" spans="1:7" s="32" customFormat="1" ht="45" x14ac:dyDescent="0.25">
      <c r="A4" s="4" t="s">
        <v>13</v>
      </c>
      <c r="B4" s="125" t="s">
        <v>14</v>
      </c>
      <c r="C4" s="20" t="s">
        <v>15</v>
      </c>
      <c r="D4" s="125" t="s">
        <v>14</v>
      </c>
      <c r="E4" s="20" t="s">
        <v>15</v>
      </c>
      <c r="F4" s="18" t="s">
        <v>149</v>
      </c>
      <c r="G4" s="7"/>
    </row>
    <row r="5" spans="1:7" x14ac:dyDescent="0.25">
      <c r="A5" s="139" t="s">
        <v>16</v>
      </c>
      <c r="B5" s="55">
        <v>706890</v>
      </c>
      <c r="C5" s="56">
        <v>100</v>
      </c>
      <c r="D5" s="12">
        <v>622949</v>
      </c>
      <c r="E5" s="13">
        <v>100</v>
      </c>
      <c r="F5" s="13">
        <f>D5/B5*100</f>
        <v>88.125309454087613</v>
      </c>
      <c r="G5" s="15"/>
    </row>
    <row r="6" spans="1:7" x14ac:dyDescent="0.25">
      <c r="A6" s="140" t="s">
        <v>44</v>
      </c>
      <c r="B6" s="58">
        <v>198196</v>
      </c>
      <c r="C6" s="31">
        <v>28.037742788999999</v>
      </c>
      <c r="D6" s="8">
        <v>175307</v>
      </c>
      <c r="E6" s="9">
        <v>28.141469045000001</v>
      </c>
      <c r="F6" s="9">
        <f t="shared" ref="F6:F63" si="0">D6/B6*100</f>
        <v>88.45133100567115</v>
      </c>
      <c r="G6" s="15"/>
    </row>
    <row r="7" spans="1:7" x14ac:dyDescent="0.25">
      <c r="A7" s="141" t="s">
        <v>45</v>
      </c>
      <c r="B7" s="58">
        <v>46881</v>
      </c>
      <c r="C7" s="31">
        <v>6.6320078089000001</v>
      </c>
      <c r="D7" s="8">
        <v>43158</v>
      </c>
      <c r="E7" s="9">
        <v>6.9280149738999999</v>
      </c>
      <c r="F7" s="9">
        <f t="shared" si="0"/>
        <v>92.05861649708838</v>
      </c>
    </row>
    <row r="8" spans="1:7" x14ac:dyDescent="0.25">
      <c r="A8" s="141" t="s">
        <v>46</v>
      </c>
      <c r="B8" s="58">
        <v>33865</v>
      </c>
      <c r="C8" s="31">
        <v>4.7907029381999999</v>
      </c>
      <c r="D8" s="8">
        <v>29835</v>
      </c>
      <c r="E8" s="9">
        <v>4.7893166214000003</v>
      </c>
      <c r="F8" s="9">
        <f t="shared" si="0"/>
        <v>88.099808061420347</v>
      </c>
    </row>
    <row r="9" spans="1:7" x14ac:dyDescent="0.25">
      <c r="A9" s="141" t="s">
        <v>47</v>
      </c>
      <c r="B9" s="58">
        <v>33303</v>
      </c>
      <c r="C9" s="31">
        <v>4.7111997622999997</v>
      </c>
      <c r="D9" s="8">
        <v>29494</v>
      </c>
      <c r="E9" s="9">
        <v>4.7345769877999997</v>
      </c>
      <c r="F9" s="9">
        <f t="shared" si="0"/>
        <v>88.562591958682404</v>
      </c>
    </row>
    <row r="10" spans="1:7" x14ac:dyDescent="0.25">
      <c r="A10" s="140" t="s">
        <v>56</v>
      </c>
      <c r="B10" s="58">
        <v>30041</v>
      </c>
      <c r="C10" s="31">
        <v>4.2497418269000002</v>
      </c>
      <c r="D10" s="8">
        <v>26069</v>
      </c>
      <c r="E10" s="9">
        <v>4.1847727502999996</v>
      </c>
      <c r="F10" s="9">
        <f t="shared" si="0"/>
        <v>86.778069971039585</v>
      </c>
    </row>
    <row r="11" spans="1:7" x14ac:dyDescent="0.25">
      <c r="A11" s="141" t="s">
        <v>58</v>
      </c>
      <c r="B11" s="58">
        <v>27285</v>
      </c>
      <c r="C11" s="31">
        <v>3.8598650427000001</v>
      </c>
      <c r="D11" s="8">
        <v>23582</v>
      </c>
      <c r="E11" s="9">
        <v>3.7855426366999998</v>
      </c>
      <c r="F11" s="9">
        <f t="shared" si="0"/>
        <v>86.428440535092548</v>
      </c>
    </row>
    <row r="12" spans="1:7" x14ac:dyDescent="0.25">
      <c r="A12" s="141" t="s">
        <v>50</v>
      </c>
      <c r="B12" s="58">
        <v>24251</v>
      </c>
      <c r="C12" s="31">
        <v>3.4306610647000002</v>
      </c>
      <c r="D12" s="8">
        <v>21700</v>
      </c>
      <c r="E12" s="9">
        <v>3.4834312279000001</v>
      </c>
      <c r="F12" s="9">
        <f t="shared" si="0"/>
        <v>89.480846150674196</v>
      </c>
    </row>
    <row r="13" spans="1:7" x14ac:dyDescent="0.25">
      <c r="A13" s="141" t="s">
        <v>49</v>
      </c>
      <c r="B13" s="58">
        <v>23492</v>
      </c>
      <c r="C13" s="31">
        <v>3.3232893377999999</v>
      </c>
      <c r="D13" s="8">
        <v>20155</v>
      </c>
      <c r="E13" s="9">
        <v>3.2354173456000002</v>
      </c>
      <c r="F13" s="9">
        <f t="shared" si="0"/>
        <v>85.795164311254894</v>
      </c>
    </row>
    <row r="14" spans="1:7" x14ac:dyDescent="0.25">
      <c r="A14" s="141" t="s">
        <v>52</v>
      </c>
      <c r="B14" s="58">
        <v>21900</v>
      </c>
      <c r="C14" s="31">
        <v>3.0980774944</v>
      </c>
      <c r="D14" s="8">
        <v>18560</v>
      </c>
      <c r="E14" s="9">
        <v>2.979377124</v>
      </c>
      <c r="F14" s="9">
        <f t="shared" si="0"/>
        <v>84.748858447488587</v>
      </c>
    </row>
    <row r="15" spans="1:7" x14ac:dyDescent="0.25">
      <c r="A15" s="141" t="s">
        <v>51</v>
      </c>
      <c r="B15" s="58">
        <v>21101</v>
      </c>
      <c r="C15" s="31">
        <v>2.9850471784999999</v>
      </c>
      <c r="D15" s="8">
        <v>18646</v>
      </c>
      <c r="E15" s="9">
        <v>2.9931824274999999</v>
      </c>
      <c r="F15" s="9">
        <f t="shared" si="0"/>
        <v>88.365480308990101</v>
      </c>
    </row>
    <row r="16" spans="1:7" x14ac:dyDescent="0.25">
      <c r="A16" s="141" t="s">
        <v>48</v>
      </c>
      <c r="B16" s="58">
        <v>18563</v>
      </c>
      <c r="C16" s="31">
        <v>2.6260097044999999</v>
      </c>
      <c r="D16" s="8">
        <v>16307</v>
      </c>
      <c r="E16" s="9">
        <v>2.6177102780000001</v>
      </c>
      <c r="F16" s="9">
        <f t="shared" si="0"/>
        <v>87.846792005602552</v>
      </c>
    </row>
    <row r="17" spans="1:6" x14ac:dyDescent="0.25">
      <c r="A17" s="141" t="s">
        <v>59</v>
      </c>
      <c r="B17" s="58">
        <v>17751</v>
      </c>
      <c r="C17" s="31">
        <v>2.5111403472</v>
      </c>
      <c r="D17" s="8">
        <v>13396</v>
      </c>
      <c r="E17" s="9">
        <v>2.1504168078000001</v>
      </c>
      <c r="F17" s="9">
        <f t="shared" si="0"/>
        <v>75.466170919948169</v>
      </c>
    </row>
    <row r="18" spans="1:6" x14ac:dyDescent="0.25">
      <c r="A18" s="141" t="s">
        <v>53</v>
      </c>
      <c r="B18" s="58">
        <v>15217</v>
      </c>
      <c r="C18" s="31">
        <v>2.1526687321</v>
      </c>
      <c r="D18" s="8">
        <v>13539</v>
      </c>
      <c r="E18" s="9">
        <v>2.173372138</v>
      </c>
      <c r="F18" s="9">
        <f t="shared" si="0"/>
        <v>88.972859302096339</v>
      </c>
    </row>
    <row r="19" spans="1:6" x14ac:dyDescent="0.25">
      <c r="A19" s="141" t="s">
        <v>55</v>
      </c>
      <c r="B19" s="58">
        <v>13129</v>
      </c>
      <c r="C19" s="31">
        <v>1.8572903846</v>
      </c>
      <c r="D19" s="8">
        <v>11629</v>
      </c>
      <c r="E19" s="9">
        <v>1.8667659792</v>
      </c>
      <c r="F19" s="9">
        <f t="shared" si="0"/>
        <v>88.574910503465603</v>
      </c>
    </row>
    <row r="20" spans="1:6" x14ac:dyDescent="0.25">
      <c r="A20" s="141" t="s">
        <v>54</v>
      </c>
      <c r="B20" s="58">
        <v>13106</v>
      </c>
      <c r="C20" s="31">
        <v>1.8540366959000001</v>
      </c>
      <c r="D20" s="8">
        <v>11351</v>
      </c>
      <c r="E20" s="9">
        <v>1.8221395331000001</v>
      </c>
      <c r="F20" s="9">
        <f t="shared" si="0"/>
        <v>86.609186632076913</v>
      </c>
    </row>
    <row r="21" spans="1:6" x14ac:dyDescent="0.25">
      <c r="A21" s="141" t="s">
        <v>62</v>
      </c>
      <c r="B21" s="58">
        <v>11749</v>
      </c>
      <c r="C21" s="31">
        <v>1.6620690630999999</v>
      </c>
      <c r="D21" s="8">
        <v>10433</v>
      </c>
      <c r="E21" s="9">
        <v>1.6747759446999999</v>
      </c>
      <c r="F21" s="9">
        <f t="shared" si="0"/>
        <v>88.799046727381054</v>
      </c>
    </row>
    <row r="22" spans="1:6" x14ac:dyDescent="0.25">
      <c r="A22" s="141" t="s">
        <v>60</v>
      </c>
      <c r="B22" s="58">
        <v>11400</v>
      </c>
      <c r="C22" s="31">
        <v>1.6126978738</v>
      </c>
      <c r="D22" s="8">
        <v>10190</v>
      </c>
      <c r="E22" s="9">
        <v>1.6357679360999999</v>
      </c>
      <c r="F22" s="9">
        <f t="shared" si="0"/>
        <v>89.385964912280699</v>
      </c>
    </row>
    <row r="23" spans="1:6" x14ac:dyDescent="0.25">
      <c r="A23" s="141" t="s">
        <v>65</v>
      </c>
      <c r="B23" s="58">
        <v>10423</v>
      </c>
      <c r="C23" s="31">
        <v>1.4744868366999999</v>
      </c>
      <c r="D23" s="8">
        <v>9451</v>
      </c>
      <c r="E23" s="9">
        <v>1.5171386421999999</v>
      </c>
      <c r="F23" s="9">
        <f t="shared" si="0"/>
        <v>90.674469922287244</v>
      </c>
    </row>
    <row r="24" spans="1:6" x14ac:dyDescent="0.25">
      <c r="A24" s="141" t="s">
        <v>57</v>
      </c>
      <c r="B24" s="58">
        <v>9331</v>
      </c>
      <c r="C24" s="31">
        <v>1.3200073562000001</v>
      </c>
      <c r="D24" s="8">
        <v>8433</v>
      </c>
      <c r="E24" s="9">
        <v>1.3537223753000001</v>
      </c>
      <c r="F24" s="9">
        <f t="shared" si="0"/>
        <v>90.376165469938911</v>
      </c>
    </row>
    <row r="25" spans="1:6" x14ac:dyDescent="0.25">
      <c r="A25" s="141" t="s">
        <v>61</v>
      </c>
      <c r="B25" s="58">
        <v>8852</v>
      </c>
      <c r="C25" s="31">
        <v>1.2522457524999999</v>
      </c>
      <c r="D25" s="8">
        <v>7905</v>
      </c>
      <c r="E25" s="9">
        <v>1.2689642329999999</v>
      </c>
      <c r="F25" s="9">
        <f t="shared" si="0"/>
        <v>89.301852688657931</v>
      </c>
    </row>
    <row r="26" spans="1:6" x14ac:dyDescent="0.25">
      <c r="A26" s="141" t="s">
        <v>66</v>
      </c>
      <c r="B26" s="58">
        <v>8418</v>
      </c>
      <c r="C26" s="31">
        <v>1.1908500614999999</v>
      </c>
      <c r="D26" s="8">
        <v>7375</v>
      </c>
      <c r="E26" s="9">
        <v>1.1838850371</v>
      </c>
      <c r="F26" s="9">
        <f t="shared" si="0"/>
        <v>87.609883582798759</v>
      </c>
    </row>
    <row r="27" spans="1:6" x14ac:dyDescent="0.25">
      <c r="A27" s="141" t="s">
        <v>67</v>
      </c>
      <c r="B27" s="58">
        <v>7971</v>
      </c>
      <c r="C27" s="31">
        <v>1.1276153291</v>
      </c>
      <c r="D27" s="8">
        <v>6736</v>
      </c>
      <c r="E27" s="9">
        <v>1.0813084217</v>
      </c>
      <c r="F27" s="9">
        <f t="shared" si="0"/>
        <v>84.506335466064485</v>
      </c>
    </row>
    <row r="28" spans="1:6" x14ac:dyDescent="0.25">
      <c r="A28" s="141" t="s">
        <v>70</v>
      </c>
      <c r="B28" s="58">
        <v>7693</v>
      </c>
      <c r="C28" s="31">
        <v>1.0882881354</v>
      </c>
      <c r="D28" s="8">
        <v>6944</v>
      </c>
      <c r="E28" s="9">
        <v>1.1146979929</v>
      </c>
      <c r="F28" s="9">
        <f t="shared" si="0"/>
        <v>90.263876251137404</v>
      </c>
    </row>
    <row r="29" spans="1:6" x14ac:dyDescent="0.25">
      <c r="A29" s="141" t="s">
        <v>64</v>
      </c>
      <c r="B29" s="58">
        <v>7638</v>
      </c>
      <c r="C29" s="31">
        <v>1.0805075754</v>
      </c>
      <c r="D29" s="8">
        <v>6953</v>
      </c>
      <c r="E29" s="9">
        <v>1.1161427340000001</v>
      </c>
      <c r="F29" s="9">
        <f t="shared" si="0"/>
        <v>91.031683686829012</v>
      </c>
    </row>
    <row r="30" spans="1:6" x14ac:dyDescent="0.25">
      <c r="A30" s="141" t="s">
        <v>63</v>
      </c>
      <c r="B30" s="58">
        <v>7497</v>
      </c>
      <c r="C30" s="31">
        <v>1.0605610490999999</v>
      </c>
      <c r="D30" s="8">
        <v>6666</v>
      </c>
      <c r="E30" s="9">
        <v>1.0700715467999999</v>
      </c>
      <c r="F30" s="9">
        <f t="shared" si="0"/>
        <v>88.915566226490597</v>
      </c>
    </row>
    <row r="31" spans="1:6" x14ac:dyDescent="0.25">
      <c r="A31" s="141" t="s">
        <v>72</v>
      </c>
      <c r="B31" s="58">
        <v>5991</v>
      </c>
      <c r="C31" s="31">
        <v>0.84751517210000005</v>
      </c>
      <c r="D31" s="8">
        <v>5455</v>
      </c>
      <c r="E31" s="9">
        <v>0.87567361050000003</v>
      </c>
      <c r="F31" s="9">
        <f t="shared" si="0"/>
        <v>91.053246536471377</v>
      </c>
    </row>
    <row r="32" spans="1:6" x14ac:dyDescent="0.25">
      <c r="A32" s="141" t="s">
        <v>78</v>
      </c>
      <c r="B32" s="58">
        <v>5760</v>
      </c>
      <c r="C32" s="31">
        <v>0.81483682040000005</v>
      </c>
      <c r="D32" s="8">
        <v>5037</v>
      </c>
      <c r="E32" s="9">
        <v>0.80857341449999998</v>
      </c>
      <c r="F32" s="9">
        <f t="shared" si="0"/>
        <v>87.447916666666671</v>
      </c>
    </row>
    <row r="33" spans="1:6" x14ac:dyDescent="0.25">
      <c r="A33" s="141" t="s">
        <v>73</v>
      </c>
      <c r="B33" s="58">
        <v>4882</v>
      </c>
      <c r="C33" s="31">
        <v>0.69063079120000004</v>
      </c>
      <c r="D33" s="8">
        <v>4109</v>
      </c>
      <c r="E33" s="9">
        <v>0.65960455829999998</v>
      </c>
      <c r="F33" s="9">
        <f t="shared" si="0"/>
        <v>84.16632527652601</v>
      </c>
    </row>
    <row r="34" spans="1:6" x14ac:dyDescent="0.25">
      <c r="A34" s="141" t="s">
        <v>82</v>
      </c>
      <c r="B34" s="58">
        <v>4422</v>
      </c>
      <c r="C34" s="31">
        <v>0.62555701740000003</v>
      </c>
      <c r="D34" s="8">
        <v>3955</v>
      </c>
      <c r="E34" s="9">
        <v>0.63488343349999998</v>
      </c>
      <c r="F34" s="9">
        <f t="shared" si="0"/>
        <v>89.439167797376754</v>
      </c>
    </row>
    <row r="35" spans="1:6" x14ac:dyDescent="0.25">
      <c r="A35" s="141" t="s">
        <v>74</v>
      </c>
      <c r="B35" s="58">
        <v>4249</v>
      </c>
      <c r="C35" s="31">
        <v>0.60108361980000002</v>
      </c>
      <c r="D35" s="8">
        <v>3756</v>
      </c>
      <c r="E35" s="9">
        <v>0.60293860330000004</v>
      </c>
      <c r="F35" s="9">
        <f t="shared" si="0"/>
        <v>88.39726994586961</v>
      </c>
    </row>
    <row r="36" spans="1:6" x14ac:dyDescent="0.25">
      <c r="A36" s="141" t="s">
        <v>68</v>
      </c>
      <c r="B36" s="58">
        <v>4049</v>
      </c>
      <c r="C36" s="31">
        <v>0.57279067459999999</v>
      </c>
      <c r="D36" s="8">
        <v>3633</v>
      </c>
      <c r="E36" s="9">
        <v>0.58319380880000005</v>
      </c>
      <c r="F36" s="9">
        <f t="shared" si="0"/>
        <v>89.725858236601624</v>
      </c>
    </row>
    <row r="37" spans="1:6" x14ac:dyDescent="0.25">
      <c r="A37" s="141" t="s">
        <v>81</v>
      </c>
      <c r="B37" s="58">
        <v>4032</v>
      </c>
      <c r="C37" s="31">
        <v>0.57038577430000004</v>
      </c>
      <c r="D37" s="8">
        <v>3534</v>
      </c>
      <c r="E37" s="9">
        <v>0.56730165710000002</v>
      </c>
      <c r="F37" s="9">
        <f t="shared" si="0"/>
        <v>87.648809523809518</v>
      </c>
    </row>
    <row r="38" spans="1:6" x14ac:dyDescent="0.25">
      <c r="A38" s="141" t="s">
        <v>69</v>
      </c>
      <c r="B38" s="58">
        <v>3728</v>
      </c>
      <c r="C38" s="31">
        <v>0.52738049769999995</v>
      </c>
      <c r="D38" s="8">
        <v>3472</v>
      </c>
      <c r="E38" s="9">
        <v>0.55734899650000003</v>
      </c>
      <c r="F38" s="9">
        <f t="shared" si="0"/>
        <v>93.133047210300418</v>
      </c>
    </row>
    <row r="39" spans="1:6" x14ac:dyDescent="0.25">
      <c r="A39" s="141" t="s">
        <v>71</v>
      </c>
      <c r="B39" s="58">
        <v>3436</v>
      </c>
      <c r="C39" s="31">
        <v>0.4860727977</v>
      </c>
      <c r="D39" s="8">
        <v>3084</v>
      </c>
      <c r="E39" s="9">
        <v>0.49506460400000002</v>
      </c>
      <c r="F39" s="9">
        <f t="shared" si="0"/>
        <v>89.755529685681026</v>
      </c>
    </row>
    <row r="40" spans="1:6" x14ac:dyDescent="0.25">
      <c r="A40" s="141" t="s">
        <v>77</v>
      </c>
      <c r="B40" s="58">
        <v>3275</v>
      </c>
      <c r="C40" s="31">
        <v>0.46329697689999999</v>
      </c>
      <c r="D40" s="8">
        <v>2872</v>
      </c>
      <c r="E40" s="9">
        <v>0.46103292559999998</v>
      </c>
      <c r="F40" s="9">
        <f t="shared" si="0"/>
        <v>87.694656488549612</v>
      </c>
    </row>
    <row r="41" spans="1:6" x14ac:dyDescent="0.25">
      <c r="A41" s="141" t="s">
        <v>83</v>
      </c>
      <c r="B41" s="58">
        <v>3178</v>
      </c>
      <c r="C41" s="31">
        <v>0.44957489849999999</v>
      </c>
      <c r="D41" s="8">
        <v>2736</v>
      </c>
      <c r="E41" s="9">
        <v>0.43920128289999999</v>
      </c>
      <c r="F41" s="9">
        <f t="shared" si="0"/>
        <v>86.091881686595343</v>
      </c>
    </row>
    <row r="42" spans="1:6" x14ac:dyDescent="0.25">
      <c r="A42" s="141" t="s">
        <v>75</v>
      </c>
      <c r="B42" s="58">
        <v>3152</v>
      </c>
      <c r="C42" s="31">
        <v>0.4458968156</v>
      </c>
      <c r="D42" s="8">
        <v>2802</v>
      </c>
      <c r="E42" s="9">
        <v>0.44979605070000001</v>
      </c>
      <c r="F42" s="9">
        <f t="shared" si="0"/>
        <v>88.895939086294419</v>
      </c>
    </row>
    <row r="43" spans="1:6" x14ac:dyDescent="0.25">
      <c r="A43" s="141" t="s">
        <v>76</v>
      </c>
      <c r="B43" s="58">
        <v>3148</v>
      </c>
      <c r="C43" s="31">
        <v>0.4453309567</v>
      </c>
      <c r="D43" s="8">
        <v>2787</v>
      </c>
      <c r="E43" s="9">
        <v>0.4473881489</v>
      </c>
      <c r="F43" s="9">
        <f t="shared" si="0"/>
        <v>88.53240152477764</v>
      </c>
    </row>
    <row r="44" spans="1:6" x14ac:dyDescent="0.25">
      <c r="A44" s="141" t="s">
        <v>80</v>
      </c>
      <c r="B44" s="58">
        <v>3027</v>
      </c>
      <c r="C44" s="31">
        <v>0.42821372489999998</v>
      </c>
      <c r="D44" s="8">
        <v>2718</v>
      </c>
      <c r="E44" s="9">
        <v>0.43631180079999998</v>
      </c>
      <c r="F44" s="9">
        <f t="shared" si="0"/>
        <v>89.79187314172448</v>
      </c>
    </row>
    <row r="45" spans="1:6" x14ac:dyDescent="0.25">
      <c r="A45" s="141" t="s">
        <v>79</v>
      </c>
      <c r="B45" s="58">
        <v>2647</v>
      </c>
      <c r="C45" s="31">
        <v>0.37445712910000001</v>
      </c>
      <c r="D45" s="8">
        <v>2409</v>
      </c>
      <c r="E45" s="9">
        <v>0.38670902429999998</v>
      </c>
      <c r="F45" s="9">
        <f t="shared" si="0"/>
        <v>91.008689081979597</v>
      </c>
    </row>
    <row r="46" spans="1:6" x14ac:dyDescent="0.25">
      <c r="A46" s="141" t="s">
        <v>85</v>
      </c>
      <c r="B46" s="58">
        <v>2586</v>
      </c>
      <c r="C46" s="31">
        <v>0.3658277808</v>
      </c>
      <c r="D46" s="8">
        <v>2316</v>
      </c>
      <c r="E46" s="9">
        <v>0.37178003339999999</v>
      </c>
      <c r="F46" s="9">
        <f t="shared" si="0"/>
        <v>89.559164733178648</v>
      </c>
    </row>
    <row r="47" spans="1:6" x14ac:dyDescent="0.25">
      <c r="A47" s="141" t="s">
        <v>90</v>
      </c>
      <c r="B47" s="58">
        <v>2419</v>
      </c>
      <c r="C47" s="31">
        <v>0.34220317160000002</v>
      </c>
      <c r="D47" s="8">
        <v>2084</v>
      </c>
      <c r="E47" s="9">
        <v>0.33453781929999998</v>
      </c>
      <c r="F47" s="9">
        <f t="shared" si="0"/>
        <v>86.151302190988005</v>
      </c>
    </row>
    <row r="48" spans="1:6" x14ac:dyDescent="0.25">
      <c r="A48" s="141" t="s">
        <v>87</v>
      </c>
      <c r="B48" s="58">
        <v>1937</v>
      </c>
      <c r="C48" s="31">
        <v>0.27401717380000001</v>
      </c>
      <c r="D48" s="8">
        <v>1760</v>
      </c>
      <c r="E48" s="9">
        <v>0.28252714109999999</v>
      </c>
      <c r="F48" s="9">
        <f t="shared" si="0"/>
        <v>90.862157976251936</v>
      </c>
    </row>
    <row r="49" spans="1:6" x14ac:dyDescent="0.25">
      <c r="A49" s="141" t="s">
        <v>95</v>
      </c>
      <c r="B49" s="58">
        <v>1477</v>
      </c>
      <c r="C49" s="31">
        <v>0.2089434</v>
      </c>
      <c r="D49" s="8">
        <v>1323</v>
      </c>
      <c r="E49" s="9">
        <v>0.2123769362</v>
      </c>
      <c r="F49" s="9">
        <f t="shared" si="0"/>
        <v>89.573459715639814</v>
      </c>
    </row>
    <row r="50" spans="1:6" x14ac:dyDescent="0.25">
      <c r="A50" s="141" t="s">
        <v>86</v>
      </c>
      <c r="B50" s="58">
        <v>1381</v>
      </c>
      <c r="C50" s="31">
        <v>0.19536278630000001</v>
      </c>
      <c r="D50" s="8">
        <v>1228</v>
      </c>
      <c r="E50" s="9">
        <v>0.19712689159999999</v>
      </c>
      <c r="F50" s="9">
        <f t="shared" si="0"/>
        <v>88.921071687183201</v>
      </c>
    </row>
    <row r="51" spans="1:6" x14ac:dyDescent="0.25">
      <c r="A51" s="141" t="s">
        <v>84</v>
      </c>
      <c r="B51" s="58">
        <v>1345</v>
      </c>
      <c r="C51" s="31">
        <v>0.19027005620000001</v>
      </c>
      <c r="D51" s="8">
        <v>1222</v>
      </c>
      <c r="E51" s="9">
        <v>0.1961637309</v>
      </c>
      <c r="F51" s="9">
        <f t="shared" si="0"/>
        <v>90.85501858736059</v>
      </c>
    </row>
    <row r="52" spans="1:6" x14ac:dyDescent="0.25">
      <c r="A52" s="141" t="s">
        <v>88</v>
      </c>
      <c r="B52" s="58">
        <v>1206</v>
      </c>
      <c r="C52" s="31">
        <v>0.17060645930000001</v>
      </c>
      <c r="D52" s="8">
        <v>1071</v>
      </c>
      <c r="E52" s="9">
        <v>0.17192418640000001</v>
      </c>
      <c r="F52" s="9">
        <f t="shared" si="0"/>
        <v>88.805970149253739</v>
      </c>
    </row>
    <row r="53" spans="1:6" x14ac:dyDescent="0.25">
      <c r="A53" s="141" t="s">
        <v>93</v>
      </c>
      <c r="B53" s="58">
        <v>967</v>
      </c>
      <c r="C53" s="31">
        <v>0.1367963898</v>
      </c>
      <c r="D53" s="8">
        <v>856</v>
      </c>
      <c r="E53" s="9">
        <v>0.13741092769999999</v>
      </c>
      <c r="F53" s="9">
        <f t="shared" si="0"/>
        <v>88.521199586349525</v>
      </c>
    </row>
    <row r="54" spans="1:6" x14ac:dyDescent="0.25">
      <c r="A54" s="141" t="s">
        <v>89</v>
      </c>
      <c r="B54" s="58">
        <v>935</v>
      </c>
      <c r="C54" s="31">
        <v>0.1322695186</v>
      </c>
      <c r="D54" s="8">
        <v>842</v>
      </c>
      <c r="E54" s="9">
        <v>0.13516355269999999</v>
      </c>
      <c r="F54" s="9">
        <f t="shared" si="0"/>
        <v>90.053475935828871</v>
      </c>
    </row>
    <row r="55" spans="1:6" x14ac:dyDescent="0.25">
      <c r="A55" s="141" t="s">
        <v>92</v>
      </c>
      <c r="B55" s="58">
        <v>906</v>
      </c>
      <c r="C55" s="31">
        <v>0.1281670415</v>
      </c>
      <c r="D55" s="8">
        <v>826</v>
      </c>
      <c r="E55" s="9">
        <v>0.1325951242</v>
      </c>
      <c r="F55" s="9">
        <f t="shared" si="0"/>
        <v>91.169977924944817</v>
      </c>
    </row>
    <row r="56" spans="1:6" x14ac:dyDescent="0.25">
      <c r="A56" s="141" t="s">
        <v>94</v>
      </c>
      <c r="B56" s="58">
        <v>889</v>
      </c>
      <c r="C56" s="31">
        <v>0.12576214120000001</v>
      </c>
      <c r="D56" s="8">
        <v>774</v>
      </c>
      <c r="E56" s="9">
        <v>0.12424773140000001</v>
      </c>
      <c r="F56" s="9">
        <f t="shared" si="0"/>
        <v>87.064116985376828</v>
      </c>
    </row>
    <row r="57" spans="1:6" x14ac:dyDescent="0.25">
      <c r="A57" s="141" t="s">
        <v>97</v>
      </c>
      <c r="B57" s="58">
        <v>664</v>
      </c>
      <c r="C57" s="31">
        <v>9.3932577899999994E-2</v>
      </c>
      <c r="D57" s="8">
        <v>577</v>
      </c>
      <c r="E57" s="9">
        <v>9.2623954800000005E-2</v>
      </c>
      <c r="F57" s="9">
        <f t="shared" si="0"/>
        <v>86.897590361445793</v>
      </c>
    </row>
    <row r="58" spans="1:6" x14ac:dyDescent="0.25">
      <c r="A58" s="141" t="s">
        <v>96</v>
      </c>
      <c r="B58" s="58">
        <v>629</v>
      </c>
      <c r="C58" s="31">
        <v>8.8981312500000007E-2</v>
      </c>
      <c r="D58" s="8">
        <v>569</v>
      </c>
      <c r="E58" s="9">
        <v>9.1339740500000002E-2</v>
      </c>
      <c r="F58" s="9">
        <f t="shared" si="0"/>
        <v>90.461049284578692</v>
      </c>
    </row>
    <row r="59" spans="1:6" x14ac:dyDescent="0.25">
      <c r="A59" s="141" t="s">
        <v>91</v>
      </c>
      <c r="B59" s="58">
        <v>614</v>
      </c>
      <c r="C59" s="31">
        <v>8.6859341600000001E-2</v>
      </c>
      <c r="D59" s="8">
        <v>541</v>
      </c>
      <c r="E59" s="9">
        <v>8.6844990499999997E-2</v>
      </c>
      <c r="F59" s="9">
        <f t="shared" si="0"/>
        <v>88.110749185667743</v>
      </c>
    </row>
    <row r="60" spans="1:6" x14ac:dyDescent="0.25">
      <c r="A60" s="141" t="s">
        <v>98</v>
      </c>
      <c r="B60" s="58">
        <v>569</v>
      </c>
      <c r="C60" s="31">
        <v>8.0493429000000005E-2</v>
      </c>
      <c r="D60" s="8">
        <v>501</v>
      </c>
      <c r="E60" s="9">
        <v>8.0423919100000005E-2</v>
      </c>
      <c r="F60" s="9">
        <f t="shared" si="0"/>
        <v>88.049209138840069</v>
      </c>
    </row>
    <row r="61" spans="1:6" x14ac:dyDescent="0.25">
      <c r="A61" s="141" t="s">
        <v>100</v>
      </c>
      <c r="B61" s="58">
        <v>170</v>
      </c>
      <c r="C61" s="31">
        <v>2.4049003400000001E-2</v>
      </c>
      <c r="D61" s="8">
        <v>135</v>
      </c>
      <c r="E61" s="9">
        <v>2.1671115899999999E-2</v>
      </c>
      <c r="F61" s="9">
        <f t="shared" si="0"/>
        <v>79.411764705882348</v>
      </c>
    </row>
    <row r="62" spans="1:6" x14ac:dyDescent="0.25">
      <c r="A62" s="141" t="s">
        <v>99</v>
      </c>
      <c r="B62" s="58">
        <v>135</v>
      </c>
      <c r="C62" s="31">
        <v>1.9097738E-2</v>
      </c>
      <c r="D62" s="8">
        <v>122</v>
      </c>
      <c r="E62" s="9">
        <v>1.9584267700000001E-2</v>
      </c>
      <c r="F62" s="9">
        <f t="shared" si="0"/>
        <v>90.370370370370367</v>
      </c>
    </row>
    <row r="63" spans="1:6" x14ac:dyDescent="0.25">
      <c r="A63" s="142" t="s">
        <v>101</v>
      </c>
      <c r="B63" s="59">
        <v>32</v>
      </c>
      <c r="C63" s="60">
        <v>4.5268712000000001E-3</v>
      </c>
      <c r="D63" s="10">
        <v>29</v>
      </c>
      <c r="E63" s="11">
        <v>4.6552768000000001E-3</v>
      </c>
      <c r="F63" s="11">
        <f t="shared" si="0"/>
        <v>90.625</v>
      </c>
    </row>
    <row r="64" spans="1:6" x14ac:dyDescent="0.25">
      <c r="A64" s="57"/>
      <c r="B64" s="58"/>
      <c r="C64" s="31"/>
      <c r="D64" s="8"/>
      <c r="E64" s="9"/>
      <c r="F64" s="9"/>
    </row>
    <row r="65" spans="1:14" ht="87" customHeight="1" x14ac:dyDescent="0.25">
      <c r="A65" s="147" t="s">
        <v>218</v>
      </c>
      <c r="B65" s="147"/>
      <c r="C65" s="147"/>
      <c r="D65" s="147"/>
      <c r="E65" s="147"/>
      <c r="F65" s="147"/>
      <c r="G65" s="32"/>
      <c r="H65" s="32"/>
      <c r="I65" s="32"/>
      <c r="J65" s="32"/>
      <c r="K65" s="32"/>
      <c r="L65" s="32"/>
      <c r="M65" s="32"/>
      <c r="N65" s="32"/>
    </row>
    <row r="66" spans="1:14" x14ac:dyDescent="0.25">
      <c r="A66" s="46"/>
      <c r="B66" s="46"/>
      <c r="C66" s="46"/>
      <c r="D66" s="46"/>
      <c r="E66" s="46"/>
      <c r="F66" s="46"/>
      <c r="G66" s="46"/>
      <c r="H66" s="46"/>
      <c r="I66" s="46"/>
      <c r="J66" s="46"/>
      <c r="K66" s="46"/>
      <c r="L66" s="46"/>
      <c r="M66" s="46"/>
      <c r="N66" s="46"/>
    </row>
    <row r="67" spans="1:14" x14ac:dyDescent="0.25">
      <c r="A67" s="46" t="s">
        <v>224</v>
      </c>
      <c r="B67" s="46"/>
      <c r="C67" s="46"/>
      <c r="D67" s="46"/>
      <c r="E67" s="46"/>
      <c r="F67" s="46"/>
      <c r="G67" s="46"/>
      <c r="H67" s="46"/>
      <c r="I67" s="46"/>
      <c r="J67" s="46"/>
      <c r="K67" s="46"/>
      <c r="L67" s="46"/>
      <c r="M67" s="46"/>
      <c r="N67" s="46"/>
    </row>
    <row r="68" spans="1:14" hidden="1" x14ac:dyDescent="0.25">
      <c r="A68" s="46"/>
      <c r="B68" s="46"/>
      <c r="C68" s="46"/>
      <c r="D68" s="46"/>
      <c r="E68" s="46"/>
      <c r="F68" s="46"/>
      <c r="G68" s="46"/>
      <c r="H68" s="46"/>
      <c r="I68" s="46"/>
      <c r="J68" s="46"/>
      <c r="K68" s="46"/>
      <c r="L68" s="46"/>
      <c r="M68" s="46"/>
      <c r="N68" s="46"/>
    </row>
    <row r="69" spans="1:14" hidden="1" x14ac:dyDescent="0.25">
      <c r="A69" s="39"/>
      <c r="B69" s="39"/>
      <c r="C69" s="39"/>
      <c r="D69" s="39"/>
      <c r="E69" s="39"/>
      <c r="F69" s="39"/>
      <c r="G69" s="39"/>
      <c r="H69" s="39"/>
      <c r="I69" s="39"/>
      <c r="J69" s="39"/>
      <c r="K69" s="39"/>
      <c r="L69" s="39"/>
      <c r="M69" s="39"/>
      <c r="N69" s="39"/>
    </row>
    <row r="70" spans="1:14" hidden="1" x14ac:dyDescent="0.25">
      <c r="A70" s="39"/>
      <c r="B70" s="46"/>
      <c r="C70" s="46"/>
      <c r="D70" s="46"/>
      <c r="E70" s="46"/>
      <c r="F70" s="46"/>
      <c r="G70" s="46"/>
      <c r="H70" s="46"/>
      <c r="I70" s="46"/>
      <c r="J70" s="46"/>
      <c r="K70" s="46"/>
      <c r="L70" s="46"/>
      <c r="M70" s="46"/>
      <c r="N70" s="46"/>
    </row>
    <row r="71" spans="1:14" hidden="1" x14ac:dyDescent="0.25">
      <c r="A71" s="46"/>
      <c r="B71" s="46"/>
      <c r="C71" s="46"/>
      <c r="D71" s="46"/>
      <c r="E71" s="46"/>
      <c r="F71" s="46"/>
      <c r="G71" s="46"/>
      <c r="H71" s="46"/>
      <c r="I71" s="46"/>
      <c r="J71" s="46"/>
      <c r="K71" s="46"/>
      <c r="L71" s="46"/>
      <c r="M71" s="46"/>
      <c r="N71" s="46"/>
    </row>
    <row r="72" spans="1:14" hidden="1" x14ac:dyDescent="0.25">
      <c r="A72" s="46"/>
      <c r="B72" s="46"/>
      <c r="C72" s="46"/>
      <c r="D72" s="46"/>
      <c r="E72" s="46"/>
      <c r="F72" s="46"/>
      <c r="G72" s="46"/>
      <c r="H72" s="46"/>
      <c r="I72" s="46"/>
      <c r="J72" s="46"/>
      <c r="K72" s="46"/>
      <c r="L72" s="46"/>
      <c r="M72" s="46"/>
      <c r="N72" s="46"/>
    </row>
    <row r="73" spans="1:14" hidden="1" x14ac:dyDescent="0.25">
      <c r="A73" s="46"/>
      <c r="B73" s="46"/>
      <c r="C73" s="46"/>
      <c r="D73" s="46"/>
      <c r="E73" s="46"/>
      <c r="F73" s="46"/>
      <c r="G73" s="46"/>
      <c r="H73" s="46"/>
      <c r="I73" s="46"/>
      <c r="J73" s="46"/>
      <c r="K73" s="46"/>
      <c r="L73" s="46"/>
      <c r="M73" s="46"/>
      <c r="N73" s="46"/>
    </row>
  </sheetData>
  <autoFilter ref="A4:F65" xr:uid="{22CDDE5A-68F7-4D2A-9482-2C46EBD9120A}"/>
  <mergeCells count="3">
    <mergeCell ref="A65:F65"/>
    <mergeCell ref="B3:C3"/>
    <mergeCell ref="D3:F3"/>
  </mergeCells>
  <pageMargins left="0.7" right="0.7" top="0.75" bottom="0.75" header="0.3" footer="0.3"/>
  <pageSetup scale="72" fitToHeight="2" orientation="portrait" r:id="rId1"/>
  <headerFooter>
    <oddFooter>&amp;L&amp;F&amp;C&amp;A&amp;RPage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97492-7737-4A66-A121-32BFCCBD105A}">
  <sheetPr>
    <pageSetUpPr fitToPage="1"/>
  </sheetPr>
  <dimension ref="A1:H45"/>
  <sheetViews>
    <sheetView topLeftCell="A18" zoomScaleNormal="100" workbookViewId="0">
      <selection activeCell="E17" sqref="E17"/>
    </sheetView>
  </sheetViews>
  <sheetFormatPr defaultColWidth="0" defaultRowHeight="15" zeroHeight="1" x14ac:dyDescent="0.25"/>
  <cols>
    <col min="1" max="1" width="56.42578125" customWidth="1"/>
    <col min="2" max="7" width="16.5703125" customWidth="1"/>
    <col min="8" max="8" width="0" hidden="1" customWidth="1"/>
    <col min="9" max="16384" width="9" hidden="1"/>
  </cols>
  <sheetData>
    <row r="1" spans="1:8" s="44" customFormat="1" ht="22.35" customHeight="1" x14ac:dyDescent="0.25">
      <c r="A1" s="43" t="s">
        <v>151</v>
      </c>
    </row>
    <row r="2" spans="1:8" s="35" customFormat="1" x14ac:dyDescent="0.25"/>
    <row r="3" spans="1:8" ht="45" customHeight="1" x14ac:dyDescent="0.25">
      <c r="A3" s="5"/>
      <c r="B3" s="157" t="s">
        <v>17</v>
      </c>
      <c r="C3" s="157"/>
      <c r="D3" s="156" t="s">
        <v>18</v>
      </c>
      <c r="E3" s="156"/>
      <c r="F3" s="157" t="s">
        <v>19</v>
      </c>
      <c r="G3" s="157"/>
    </row>
    <row r="4" spans="1:8" x14ac:dyDescent="0.25">
      <c r="A4" s="3"/>
      <c r="B4" s="126" t="s">
        <v>14</v>
      </c>
      <c r="C4" s="6" t="s">
        <v>20</v>
      </c>
      <c r="D4" s="126" t="s">
        <v>14</v>
      </c>
      <c r="E4" s="6" t="s">
        <v>20</v>
      </c>
      <c r="F4" s="6" t="s">
        <v>162</v>
      </c>
      <c r="G4" s="6" t="s">
        <v>21</v>
      </c>
    </row>
    <row r="5" spans="1:8" x14ac:dyDescent="0.25">
      <c r="A5" s="62" t="s">
        <v>22</v>
      </c>
      <c r="B5" s="63">
        <v>11193706</v>
      </c>
      <c r="C5" s="64">
        <v>100</v>
      </c>
      <c r="D5" s="65">
        <v>111330</v>
      </c>
      <c r="E5" s="66">
        <v>100</v>
      </c>
      <c r="F5" s="65">
        <v>67228</v>
      </c>
      <c r="G5" s="66">
        <f>(F5/D5)*100</f>
        <v>60.386239108955351</v>
      </c>
      <c r="H5" s="58"/>
    </row>
    <row r="6" spans="1:8" ht="17.25" x14ac:dyDescent="0.25">
      <c r="A6" s="35" t="s">
        <v>168</v>
      </c>
      <c r="B6" s="67">
        <v>4220074</v>
      </c>
      <c r="C6" s="37">
        <v>37.700418431999999</v>
      </c>
      <c r="D6" s="68">
        <v>30090</v>
      </c>
      <c r="E6" s="69">
        <v>26.794778179000001</v>
      </c>
      <c r="F6" s="68">
        <v>19510</v>
      </c>
      <c r="G6" s="69">
        <f t="shared" ref="G6:G16" si="0">(F6/D6)*100</f>
        <v>64.838816882685279</v>
      </c>
    </row>
    <row r="7" spans="1:8" ht="17.25" x14ac:dyDescent="0.25">
      <c r="A7" s="35" t="s">
        <v>169</v>
      </c>
      <c r="B7" s="67">
        <v>2025585</v>
      </c>
      <c r="C7" s="37">
        <v>18.095749521999998</v>
      </c>
      <c r="D7" s="68">
        <v>15687</v>
      </c>
      <c r="E7" s="69">
        <v>13.969082263000001</v>
      </c>
      <c r="F7" s="68">
        <v>10588</v>
      </c>
      <c r="G7" s="69">
        <f t="shared" si="0"/>
        <v>67.495378338751834</v>
      </c>
    </row>
    <row r="8" spans="1:8" ht="17.25" x14ac:dyDescent="0.25">
      <c r="A8" s="35" t="s">
        <v>170</v>
      </c>
      <c r="B8" s="67">
        <v>1145555</v>
      </c>
      <c r="C8" s="37">
        <v>10.233920741</v>
      </c>
      <c r="D8" s="68">
        <v>12028</v>
      </c>
      <c r="E8" s="69">
        <v>10.710787369</v>
      </c>
      <c r="F8" s="68">
        <v>8604</v>
      </c>
      <c r="G8" s="69">
        <f t="shared" si="0"/>
        <v>71.533089457931496</v>
      </c>
    </row>
    <row r="9" spans="1:8" ht="17.25" x14ac:dyDescent="0.25">
      <c r="A9" s="35" t="s">
        <v>171</v>
      </c>
      <c r="B9" s="67">
        <v>1192418</v>
      </c>
      <c r="C9" s="37">
        <v>10.652575653</v>
      </c>
      <c r="D9" s="68">
        <v>14834</v>
      </c>
      <c r="E9" s="69">
        <v>13.209496162000001</v>
      </c>
      <c r="F9" s="68">
        <v>9263</v>
      </c>
      <c r="G9" s="69">
        <f t="shared" si="0"/>
        <v>62.444384522043947</v>
      </c>
    </row>
    <row r="10" spans="1:8" x14ac:dyDescent="0.25">
      <c r="A10" s="35" t="s">
        <v>233</v>
      </c>
      <c r="B10" s="67">
        <v>1169328</v>
      </c>
      <c r="C10" s="37">
        <v>10.446299017999999</v>
      </c>
      <c r="D10" s="68">
        <v>18732</v>
      </c>
      <c r="E10" s="69">
        <v>16.680617642000001</v>
      </c>
      <c r="F10" s="68">
        <v>8827</v>
      </c>
      <c r="G10" s="69">
        <f t="shared" si="0"/>
        <v>47.122571001494769</v>
      </c>
    </row>
    <row r="11" spans="1:8" ht="17.25" x14ac:dyDescent="0.25">
      <c r="A11" s="127" t="s">
        <v>238</v>
      </c>
      <c r="B11" s="67">
        <v>480265</v>
      </c>
      <c r="C11" s="37">
        <v>4.2904914601000002</v>
      </c>
      <c r="D11" s="68">
        <v>6223</v>
      </c>
      <c r="E11" s="69">
        <v>5.5415056368000002</v>
      </c>
      <c r="F11" s="68">
        <v>2999</v>
      </c>
      <c r="G11" s="69">
        <f t="shared" si="0"/>
        <v>48.192190261931543</v>
      </c>
    </row>
    <row r="12" spans="1:8" ht="17.25" x14ac:dyDescent="0.25">
      <c r="A12" s="127" t="s">
        <v>239</v>
      </c>
      <c r="B12" s="67">
        <v>426977</v>
      </c>
      <c r="C12" s="37">
        <v>3.8144382209000001</v>
      </c>
      <c r="D12" s="68">
        <v>3926</v>
      </c>
      <c r="E12" s="69">
        <v>3.4960551390000001</v>
      </c>
      <c r="F12" s="68">
        <v>1838</v>
      </c>
      <c r="G12" s="69">
        <f t="shared" si="0"/>
        <v>46.816097809475295</v>
      </c>
    </row>
    <row r="13" spans="1:8" ht="17.25" x14ac:dyDescent="0.25">
      <c r="A13" s="127" t="s">
        <v>240</v>
      </c>
      <c r="B13" s="67">
        <v>74393</v>
      </c>
      <c r="C13" s="37">
        <v>0.66459669389999998</v>
      </c>
      <c r="D13" s="68">
        <v>3068</v>
      </c>
      <c r="E13" s="69">
        <v>2.7320165987</v>
      </c>
      <c r="F13" s="68">
        <v>2505</v>
      </c>
      <c r="G13" s="69">
        <f t="shared" si="0"/>
        <v>81.649282920469361</v>
      </c>
    </row>
    <row r="14" spans="1:8" ht="17.25" x14ac:dyDescent="0.25">
      <c r="A14" s="127" t="s">
        <v>241</v>
      </c>
      <c r="B14" s="67">
        <v>7357</v>
      </c>
      <c r="C14" s="37">
        <v>6.5724434799999995E-2</v>
      </c>
      <c r="D14" s="68">
        <v>366</v>
      </c>
      <c r="E14" s="69">
        <v>0.3259185382</v>
      </c>
      <c r="F14" s="68">
        <v>149</v>
      </c>
      <c r="G14" s="69">
        <f t="shared" si="0"/>
        <v>40.710382513661202</v>
      </c>
    </row>
    <row r="15" spans="1:8" ht="17.25" x14ac:dyDescent="0.25">
      <c r="A15" s="127" t="s">
        <v>242</v>
      </c>
      <c r="B15" s="67">
        <v>449894</v>
      </c>
      <c r="C15" s="37">
        <v>4.0191693438999998</v>
      </c>
      <c r="D15" s="68">
        <v>7180</v>
      </c>
      <c r="E15" s="69">
        <v>6.3937024702</v>
      </c>
      <c r="F15" s="68">
        <v>3680</v>
      </c>
      <c r="G15" s="69">
        <f t="shared" si="0"/>
        <v>51.253481894150418</v>
      </c>
    </row>
    <row r="16" spans="1:8" ht="17.25" x14ac:dyDescent="0.25">
      <c r="A16" s="138" t="s">
        <v>243</v>
      </c>
      <c r="B16" s="71">
        <v>1860</v>
      </c>
      <c r="C16" s="72">
        <v>1.6616480699999998E-2</v>
      </c>
      <c r="D16" s="73">
        <v>164</v>
      </c>
      <c r="E16" s="74">
        <v>0.14604000070000001</v>
      </c>
      <c r="F16" s="73">
        <v>83</v>
      </c>
      <c r="G16" s="74">
        <f t="shared" si="0"/>
        <v>50.609756097560975</v>
      </c>
    </row>
    <row r="17" spans="1:7" x14ac:dyDescent="0.25">
      <c r="A17" s="35"/>
      <c r="B17" s="67"/>
      <c r="C17" s="37"/>
      <c r="D17" s="68"/>
      <c r="E17" s="69"/>
      <c r="F17" s="68"/>
      <c r="G17" s="69"/>
    </row>
    <row r="18" spans="1:7" ht="409.15" customHeight="1" x14ac:dyDescent="0.25">
      <c r="A18" s="158" t="s">
        <v>251</v>
      </c>
      <c r="B18" s="153"/>
      <c r="C18" s="153"/>
      <c r="D18" s="153"/>
      <c r="E18" s="153"/>
      <c r="F18" s="153"/>
      <c r="G18" s="153"/>
    </row>
    <row r="19" spans="1:7" x14ac:dyDescent="0.25">
      <c r="A19" s="52"/>
      <c r="B19" s="39"/>
      <c r="C19" s="39"/>
      <c r="D19" s="39"/>
      <c r="E19" s="39"/>
      <c r="F19" s="39"/>
      <c r="G19" s="39"/>
    </row>
    <row r="20" spans="1:7" ht="15" customHeight="1" x14ac:dyDescent="0.25">
      <c r="A20" s="46" t="s">
        <v>221</v>
      </c>
      <c r="B20" s="58"/>
    </row>
    <row r="21" spans="1:7" ht="15" hidden="1" customHeight="1" x14ac:dyDescent="0.25">
      <c r="A21" s="46"/>
      <c r="B21" s="58"/>
    </row>
    <row r="22" spans="1:7" ht="15" hidden="1" customHeight="1" x14ac:dyDescent="0.25">
      <c r="A22" s="46"/>
      <c r="B22" s="58"/>
    </row>
    <row r="23" spans="1:7" ht="15" hidden="1" customHeight="1" x14ac:dyDescent="0.25">
      <c r="A23" s="46"/>
      <c r="B23" s="58"/>
    </row>
    <row r="24" spans="1:7" ht="15" hidden="1" customHeight="1" x14ac:dyDescent="0.25">
      <c r="A24" s="46"/>
      <c r="B24" s="58"/>
    </row>
    <row r="25" spans="1:7" ht="15" hidden="1" customHeight="1" x14ac:dyDescent="0.25">
      <c r="A25" s="46"/>
      <c r="B25" s="58"/>
    </row>
    <row r="26" spans="1:7" ht="15" hidden="1" customHeight="1" x14ac:dyDescent="0.25">
      <c r="A26" s="46"/>
      <c r="B26" s="58"/>
    </row>
    <row r="27" spans="1:7" ht="15" hidden="1" customHeight="1" x14ac:dyDescent="0.25">
      <c r="A27" s="46"/>
      <c r="B27" s="58"/>
    </row>
    <row r="28" spans="1:7" ht="15" hidden="1" customHeight="1" x14ac:dyDescent="0.25">
      <c r="A28" s="46"/>
      <c r="B28" s="58"/>
    </row>
    <row r="29" spans="1:7" ht="15" hidden="1" customHeight="1" x14ac:dyDescent="0.25">
      <c r="A29" s="46"/>
      <c r="B29" s="58"/>
    </row>
    <row r="30" spans="1:7" ht="15" hidden="1" customHeight="1" x14ac:dyDescent="0.25">
      <c r="A30" s="46"/>
      <c r="B30" s="58"/>
    </row>
    <row r="31" spans="1:7" ht="15" hidden="1" customHeight="1" x14ac:dyDescent="0.25">
      <c r="A31" s="46"/>
      <c r="B31" s="58"/>
    </row>
    <row r="32" spans="1:7" ht="15" hidden="1" customHeight="1" x14ac:dyDescent="0.25">
      <c r="A32" s="46"/>
      <c r="B32" s="58"/>
    </row>
    <row r="33" spans="1:2" ht="15" hidden="1" customHeight="1" x14ac:dyDescent="0.25">
      <c r="A33" s="46"/>
      <c r="B33" s="58"/>
    </row>
    <row r="34" spans="1:2" ht="15" hidden="1" customHeight="1" x14ac:dyDescent="0.25">
      <c r="A34" s="46"/>
      <c r="B34" s="58"/>
    </row>
    <row r="35" spans="1:2" ht="15" hidden="1" customHeight="1" x14ac:dyDescent="0.25">
      <c r="A35" s="46"/>
      <c r="B35" s="58"/>
    </row>
    <row r="36" spans="1:2" ht="15" hidden="1" customHeight="1" x14ac:dyDescent="0.25">
      <c r="A36" s="46"/>
      <c r="B36" s="58"/>
    </row>
    <row r="37" spans="1:2" hidden="1" x14ac:dyDescent="0.25">
      <c r="A37" s="46"/>
      <c r="B37" s="58"/>
    </row>
    <row r="38" spans="1:2" hidden="1" x14ac:dyDescent="0.25">
      <c r="A38" s="46"/>
      <c r="B38" s="58"/>
    </row>
    <row r="39" spans="1:2" hidden="1" x14ac:dyDescent="0.25">
      <c r="A39" s="46"/>
      <c r="B39" s="58"/>
    </row>
    <row r="40" spans="1:2" hidden="1" x14ac:dyDescent="0.25">
      <c r="A40" s="46"/>
      <c r="B40" s="58"/>
    </row>
    <row r="41" spans="1:2" hidden="1" x14ac:dyDescent="0.25">
      <c r="A41" s="46"/>
      <c r="B41" s="58"/>
    </row>
    <row r="42" spans="1:2" hidden="1" x14ac:dyDescent="0.25">
      <c r="A42" s="46"/>
      <c r="B42" s="58"/>
    </row>
    <row r="43" spans="1:2" hidden="1" x14ac:dyDescent="0.25">
      <c r="A43" s="46"/>
      <c r="B43" s="58"/>
    </row>
    <row r="44" spans="1:2" hidden="1" x14ac:dyDescent="0.25">
      <c r="A44" s="46"/>
      <c r="B44" s="58"/>
    </row>
    <row r="45" spans="1:2" hidden="1" x14ac:dyDescent="0.25">
      <c r="A45" s="35"/>
    </row>
  </sheetData>
  <mergeCells count="4">
    <mergeCell ref="B3:C3"/>
    <mergeCell ref="D3:E3"/>
    <mergeCell ref="F3:G3"/>
    <mergeCell ref="A18:G18"/>
  </mergeCells>
  <pageMargins left="0.7" right="0.7" top="0.75" bottom="0.75" header="0.3" footer="0.3"/>
  <pageSetup scale="73" orientation="landscape" r:id="rId1"/>
  <headerFooter>
    <oddFooter>&amp;L&amp;F&amp;C&amp;A&amp;RPage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335B1-C8D7-4B98-A42D-4998D428EBF8}">
  <sheetPr>
    <pageSetUpPr fitToPage="1"/>
  </sheetPr>
  <dimension ref="A1:G37"/>
  <sheetViews>
    <sheetView topLeftCell="A28" zoomScaleNormal="100" workbookViewId="0"/>
  </sheetViews>
  <sheetFormatPr defaultColWidth="0" defaultRowHeight="15" zeroHeight="1" x14ac:dyDescent="0.25"/>
  <cols>
    <col min="1" max="1" width="50.85546875" customWidth="1"/>
    <col min="2" max="7" width="12.85546875" customWidth="1"/>
    <col min="8" max="16384" width="9" hidden="1"/>
  </cols>
  <sheetData>
    <row r="1" spans="1:7" s="44" customFormat="1" ht="18.75" x14ac:dyDescent="0.25">
      <c r="A1" s="43" t="s">
        <v>122</v>
      </c>
    </row>
    <row r="2" spans="1:7" s="35" customFormat="1" x14ac:dyDescent="0.25"/>
    <row r="3" spans="1:7" ht="45" customHeight="1" x14ac:dyDescent="0.25">
      <c r="A3" s="5"/>
      <c r="B3" s="157" t="s">
        <v>26</v>
      </c>
      <c r="C3" s="157"/>
      <c r="D3" s="156" t="s">
        <v>27</v>
      </c>
      <c r="E3" s="156"/>
      <c r="F3" s="157" t="s">
        <v>28</v>
      </c>
      <c r="G3" s="157"/>
    </row>
    <row r="4" spans="1:7" x14ac:dyDescent="0.25">
      <c r="A4" s="3"/>
      <c r="B4" s="126" t="s">
        <v>14</v>
      </c>
      <c r="C4" s="6" t="s">
        <v>20</v>
      </c>
      <c r="D4" s="126" t="s">
        <v>14</v>
      </c>
      <c r="E4" s="6" t="s">
        <v>20</v>
      </c>
      <c r="F4" s="6" t="s">
        <v>162</v>
      </c>
      <c r="G4" s="6" t="s">
        <v>21</v>
      </c>
    </row>
    <row r="5" spans="1:7" x14ac:dyDescent="0.25">
      <c r="A5" s="62" t="s">
        <v>172</v>
      </c>
      <c r="B5" s="65">
        <f>SUM(B6:B29)</f>
        <v>2025585</v>
      </c>
      <c r="C5" s="64">
        <v>100</v>
      </c>
      <c r="D5" s="65">
        <f>SUM(D6:D29)</f>
        <v>15687</v>
      </c>
      <c r="E5" s="66">
        <f>SUM(E6:E29)</f>
        <v>99.999999998700005</v>
      </c>
      <c r="F5" s="65">
        <f>SUM(F6:F29)</f>
        <v>10588</v>
      </c>
      <c r="G5" s="66">
        <f>(F5/D5)*100</f>
        <v>67.495378338751834</v>
      </c>
    </row>
    <row r="6" spans="1:7" x14ac:dyDescent="0.25">
      <c r="A6" s="35" t="s">
        <v>173</v>
      </c>
      <c r="B6" s="67">
        <v>512108</v>
      </c>
      <c r="C6" s="37">
        <v>25.281980267000002</v>
      </c>
      <c r="D6" s="67">
        <v>2455</v>
      </c>
      <c r="E6" s="38">
        <v>15.649901192</v>
      </c>
      <c r="F6" s="67">
        <v>1560</v>
      </c>
      <c r="G6" s="38">
        <f t="shared" ref="G6:G29" si="0">(F6/D6)*100</f>
        <v>63.543788187372705</v>
      </c>
    </row>
    <row r="7" spans="1:7" x14ac:dyDescent="0.25">
      <c r="A7" s="35" t="s">
        <v>23</v>
      </c>
      <c r="B7" s="67">
        <v>244487</v>
      </c>
      <c r="C7" s="37">
        <v>12.069945226</v>
      </c>
      <c r="D7" s="67">
        <v>1480</v>
      </c>
      <c r="E7" s="38">
        <v>9.4345636513999995</v>
      </c>
      <c r="F7" s="67">
        <v>929</v>
      </c>
      <c r="G7" s="38">
        <f t="shared" si="0"/>
        <v>62.770270270270267</v>
      </c>
    </row>
    <row r="8" spans="1:7" x14ac:dyDescent="0.25">
      <c r="A8" s="35" t="s">
        <v>24</v>
      </c>
      <c r="B8" s="67">
        <v>192610</v>
      </c>
      <c r="C8" s="37">
        <v>9.5088579349</v>
      </c>
      <c r="D8" s="67">
        <v>2115</v>
      </c>
      <c r="E8" s="38">
        <v>13.482501434</v>
      </c>
      <c r="F8" s="67">
        <v>1490</v>
      </c>
      <c r="G8" s="38">
        <f t="shared" si="0"/>
        <v>70.449172576832154</v>
      </c>
    </row>
    <row r="9" spans="1:7" x14ac:dyDescent="0.25">
      <c r="A9" s="35" t="s">
        <v>174</v>
      </c>
      <c r="B9" s="67">
        <v>177626</v>
      </c>
      <c r="C9" s="37">
        <v>8.7691210194</v>
      </c>
      <c r="D9" s="67">
        <v>1218</v>
      </c>
      <c r="E9" s="38">
        <v>7.7643908969000002</v>
      </c>
      <c r="F9" s="67">
        <v>815</v>
      </c>
      <c r="G9" s="38">
        <f t="shared" si="0"/>
        <v>66.912972085385874</v>
      </c>
    </row>
    <row r="10" spans="1:7" x14ac:dyDescent="0.25">
      <c r="A10" s="35" t="s">
        <v>25</v>
      </c>
      <c r="B10" s="67">
        <v>175931</v>
      </c>
      <c r="C10" s="37">
        <v>8.6854414897000005</v>
      </c>
      <c r="D10" s="67">
        <v>1155</v>
      </c>
      <c r="E10" s="38">
        <v>7.3627844712000003</v>
      </c>
      <c r="F10" s="67">
        <v>898</v>
      </c>
      <c r="G10" s="38">
        <f t="shared" si="0"/>
        <v>77.748917748917748</v>
      </c>
    </row>
    <row r="11" spans="1:7" x14ac:dyDescent="0.25">
      <c r="A11" s="35" t="s">
        <v>29</v>
      </c>
      <c r="B11" s="67">
        <v>172042</v>
      </c>
      <c r="C11" s="37">
        <v>8.4934475719000009</v>
      </c>
      <c r="D11" s="67">
        <v>1662</v>
      </c>
      <c r="E11" s="38">
        <v>10.594759992</v>
      </c>
      <c r="F11" s="67">
        <v>1199</v>
      </c>
      <c r="G11" s="38">
        <f t="shared" si="0"/>
        <v>72.141997593261138</v>
      </c>
    </row>
    <row r="12" spans="1:7" x14ac:dyDescent="0.25">
      <c r="A12" s="35" t="s">
        <v>30</v>
      </c>
      <c r="B12" s="67">
        <v>109678</v>
      </c>
      <c r="C12" s="37">
        <v>5.4146333034999996</v>
      </c>
      <c r="D12" s="67">
        <v>1615</v>
      </c>
      <c r="E12" s="38">
        <v>10.295148849</v>
      </c>
      <c r="F12" s="67">
        <v>959</v>
      </c>
      <c r="G12" s="38">
        <f t="shared" si="0"/>
        <v>59.380804953560371</v>
      </c>
    </row>
    <row r="13" spans="1:7" x14ac:dyDescent="0.25">
      <c r="A13" s="35" t="s">
        <v>31</v>
      </c>
      <c r="B13" s="67">
        <v>87756</v>
      </c>
      <c r="C13" s="37">
        <v>4.3323780537000003</v>
      </c>
      <c r="D13" s="67">
        <v>760</v>
      </c>
      <c r="E13" s="38">
        <v>4.8447759290999999</v>
      </c>
      <c r="F13" s="67">
        <v>523</v>
      </c>
      <c r="G13" s="38">
        <f t="shared" si="0"/>
        <v>68.815789473684205</v>
      </c>
    </row>
    <row r="14" spans="1:7" x14ac:dyDescent="0.25">
      <c r="A14" s="35" t="s">
        <v>32</v>
      </c>
      <c r="B14" s="67">
        <v>86365</v>
      </c>
      <c r="C14" s="37">
        <v>4.2637065341999998</v>
      </c>
      <c r="D14" s="67">
        <v>618</v>
      </c>
      <c r="E14" s="38">
        <v>3.9395677949999999</v>
      </c>
      <c r="F14" s="67">
        <v>438</v>
      </c>
      <c r="G14" s="38">
        <f t="shared" si="0"/>
        <v>70.873786407766985</v>
      </c>
    </row>
    <row r="15" spans="1:7" x14ac:dyDescent="0.25">
      <c r="A15" s="35" t="s">
        <v>175</v>
      </c>
      <c r="B15" s="67">
        <v>86262</v>
      </c>
      <c r="C15" s="37">
        <v>4.2586215834000001</v>
      </c>
      <c r="D15" s="67">
        <v>827</v>
      </c>
      <c r="E15" s="38">
        <v>5.2718811754999999</v>
      </c>
      <c r="F15" s="67">
        <v>545</v>
      </c>
      <c r="G15" s="38">
        <f t="shared" si="0"/>
        <v>65.900846432889963</v>
      </c>
    </row>
    <row r="16" spans="1:7" x14ac:dyDescent="0.25">
      <c r="A16" s="35" t="s">
        <v>176</v>
      </c>
      <c r="B16" s="67">
        <v>52701</v>
      </c>
      <c r="C16" s="37">
        <v>2.6017668970000001</v>
      </c>
      <c r="D16" s="67">
        <v>438</v>
      </c>
      <c r="E16" s="38">
        <v>2.7921208644000002</v>
      </c>
      <c r="F16" s="67">
        <v>244</v>
      </c>
      <c r="G16" s="38">
        <f t="shared" si="0"/>
        <v>55.707762557077622</v>
      </c>
    </row>
    <row r="17" spans="1:7" x14ac:dyDescent="0.25">
      <c r="A17" s="35" t="s">
        <v>177</v>
      </c>
      <c r="B17" s="67">
        <v>42381</v>
      </c>
      <c r="C17" s="37">
        <v>2.0922844511999998</v>
      </c>
      <c r="D17" s="67">
        <v>329</v>
      </c>
      <c r="E17" s="38">
        <v>2.0972780008999998</v>
      </c>
      <c r="F17" s="67">
        <v>243</v>
      </c>
      <c r="G17" s="38">
        <f t="shared" si="0"/>
        <v>73.860182370820667</v>
      </c>
    </row>
    <row r="18" spans="1:7" x14ac:dyDescent="0.25">
      <c r="A18" s="35" t="s">
        <v>178</v>
      </c>
      <c r="B18" s="67">
        <v>26752</v>
      </c>
      <c r="C18" s="37">
        <v>1.3207048828000001</v>
      </c>
      <c r="D18" s="67">
        <v>248</v>
      </c>
      <c r="E18" s="38">
        <v>1.5809268821</v>
      </c>
      <c r="F18" s="67">
        <v>160</v>
      </c>
      <c r="G18" s="38">
        <f t="shared" si="0"/>
        <v>64.516129032258064</v>
      </c>
    </row>
    <row r="19" spans="1:7" x14ac:dyDescent="0.25">
      <c r="A19" s="35" t="s">
        <v>33</v>
      </c>
      <c r="B19" s="67">
        <v>22087</v>
      </c>
      <c r="C19" s="37">
        <v>1.0904010446000001</v>
      </c>
      <c r="D19" s="67">
        <v>379</v>
      </c>
      <c r="E19" s="38">
        <v>2.4160132594000001</v>
      </c>
      <c r="F19" s="67">
        <v>291</v>
      </c>
      <c r="G19" s="38">
        <f t="shared" si="0"/>
        <v>76.781002638522423</v>
      </c>
    </row>
    <row r="20" spans="1:7" x14ac:dyDescent="0.25">
      <c r="A20" s="35" t="s">
        <v>34</v>
      </c>
      <c r="B20" s="67">
        <v>15025</v>
      </c>
      <c r="C20" s="37">
        <v>0.74176102209999994</v>
      </c>
      <c r="D20" s="67">
        <v>121</v>
      </c>
      <c r="E20" s="38">
        <v>0.77133932559999996</v>
      </c>
      <c r="F20" s="67">
        <v>97</v>
      </c>
      <c r="G20" s="38">
        <f t="shared" si="0"/>
        <v>80.165289256198349</v>
      </c>
    </row>
    <row r="21" spans="1:7" x14ac:dyDescent="0.25">
      <c r="A21" s="35" t="s">
        <v>179</v>
      </c>
      <c r="B21" s="67">
        <v>11069</v>
      </c>
      <c r="C21" s="37">
        <v>0.54645941789999997</v>
      </c>
      <c r="D21" s="67">
        <v>81</v>
      </c>
      <c r="E21" s="38">
        <v>0.51635111879999995</v>
      </c>
      <c r="F21" s="67">
        <v>59</v>
      </c>
      <c r="G21" s="38">
        <f t="shared" si="0"/>
        <v>72.839506172839506</v>
      </c>
    </row>
    <row r="22" spans="1:7" x14ac:dyDescent="0.25">
      <c r="A22" s="35" t="s">
        <v>180</v>
      </c>
      <c r="B22" s="67">
        <v>7328</v>
      </c>
      <c r="C22" s="37">
        <v>0.36177203130000002</v>
      </c>
      <c r="D22" s="67">
        <v>96</v>
      </c>
      <c r="E22" s="38">
        <v>0.61197169630000003</v>
      </c>
      <c r="F22" s="67">
        <v>75</v>
      </c>
      <c r="G22" s="38">
        <f t="shared" si="0"/>
        <v>78.125</v>
      </c>
    </row>
    <row r="23" spans="1:7" x14ac:dyDescent="0.25">
      <c r="A23" s="35" t="s">
        <v>181</v>
      </c>
      <c r="B23" s="67">
        <v>1092</v>
      </c>
      <c r="C23" s="37">
        <v>5.3910351799999999E-2</v>
      </c>
      <c r="D23" s="67">
        <v>12</v>
      </c>
      <c r="E23" s="38">
        <v>7.6496462000000001E-2</v>
      </c>
      <c r="F23" s="67">
        <v>6</v>
      </c>
      <c r="G23" s="38">
        <f t="shared" si="0"/>
        <v>50</v>
      </c>
    </row>
    <row r="24" spans="1:7" x14ac:dyDescent="0.25">
      <c r="A24" s="35" t="s">
        <v>182</v>
      </c>
      <c r="B24" s="67">
        <v>716</v>
      </c>
      <c r="C24" s="37">
        <v>3.53478131E-2</v>
      </c>
      <c r="D24" s="67">
        <v>25</v>
      </c>
      <c r="E24" s="38">
        <v>0.1593676292</v>
      </c>
      <c r="F24" s="67">
        <v>8</v>
      </c>
      <c r="G24" s="38">
        <f t="shared" si="0"/>
        <v>32</v>
      </c>
    </row>
    <row r="25" spans="1:7" x14ac:dyDescent="0.25">
      <c r="A25" s="35" t="s">
        <v>183</v>
      </c>
      <c r="B25" s="67">
        <v>691</v>
      </c>
      <c r="C25" s="37">
        <v>3.4113601700000003E-2</v>
      </c>
      <c r="D25" s="67">
        <v>22</v>
      </c>
      <c r="E25" s="38">
        <v>0.14024351369999999</v>
      </c>
      <c r="F25" s="67">
        <v>19</v>
      </c>
      <c r="G25" s="38">
        <f t="shared" si="0"/>
        <v>86.36363636363636</v>
      </c>
    </row>
    <row r="26" spans="1:7" x14ac:dyDescent="0.25">
      <c r="A26" s="35" t="s">
        <v>184</v>
      </c>
      <c r="B26" s="67">
        <v>352</v>
      </c>
      <c r="C26" s="37">
        <v>1.7377695799999999E-2</v>
      </c>
      <c r="D26" s="67">
        <v>18</v>
      </c>
      <c r="E26" s="38">
        <v>0.1147446931</v>
      </c>
      <c r="F26" s="67">
        <v>17</v>
      </c>
      <c r="G26" s="38">
        <f t="shared" si="0"/>
        <v>94.444444444444443</v>
      </c>
    </row>
    <row r="27" spans="1:7" x14ac:dyDescent="0.25">
      <c r="A27" s="35" t="s">
        <v>185</v>
      </c>
      <c r="B27" s="67">
        <v>235</v>
      </c>
      <c r="C27" s="37">
        <v>1.1601586699999999E-2</v>
      </c>
      <c r="D27" s="67">
        <v>5</v>
      </c>
      <c r="E27" s="38">
        <v>3.1873525799999997E-2</v>
      </c>
      <c r="F27" s="67">
        <v>5</v>
      </c>
      <c r="G27" s="38">
        <f t="shared" si="0"/>
        <v>100</v>
      </c>
    </row>
    <row r="28" spans="1:7" x14ac:dyDescent="0.25">
      <c r="A28" s="35" t="s">
        <v>186</v>
      </c>
      <c r="B28" s="67">
        <v>168</v>
      </c>
      <c r="C28" s="37">
        <v>8.2939003000000004E-3</v>
      </c>
      <c r="D28" s="67">
        <v>3</v>
      </c>
      <c r="E28" s="38">
        <v>1.91241155E-2</v>
      </c>
      <c r="F28" s="67">
        <v>3</v>
      </c>
      <c r="G28" s="38">
        <f t="shared" si="0"/>
        <v>100</v>
      </c>
    </row>
    <row r="29" spans="1:7" x14ac:dyDescent="0.25">
      <c r="A29" s="70" t="s">
        <v>187</v>
      </c>
      <c r="B29" s="71">
        <v>123</v>
      </c>
      <c r="C29" s="72">
        <v>6.0723197999999999E-3</v>
      </c>
      <c r="D29" s="71">
        <v>5</v>
      </c>
      <c r="E29" s="41">
        <v>3.1873525799999997E-2</v>
      </c>
      <c r="F29" s="71">
        <v>5</v>
      </c>
      <c r="G29" s="41">
        <f t="shared" si="0"/>
        <v>100</v>
      </c>
    </row>
    <row r="30" spans="1:7" x14ac:dyDescent="0.25">
      <c r="A30" s="35"/>
      <c r="B30" s="67"/>
      <c r="C30" s="37"/>
      <c r="D30" s="67"/>
      <c r="E30" s="38"/>
      <c r="F30" s="67"/>
      <c r="G30" s="38"/>
    </row>
    <row r="31" spans="1:7" ht="103.35" customHeight="1" x14ac:dyDescent="0.25">
      <c r="A31" s="147" t="s">
        <v>217</v>
      </c>
      <c r="B31" s="153"/>
      <c r="C31" s="153"/>
      <c r="D31" s="153"/>
      <c r="E31" s="153"/>
      <c r="F31" s="153"/>
      <c r="G31" s="153"/>
    </row>
    <row r="32" spans="1:7" x14ac:dyDescent="0.25">
      <c r="A32" s="46"/>
    </row>
    <row r="33" spans="1:7" x14ac:dyDescent="0.25">
      <c r="A33" s="159" t="s">
        <v>221</v>
      </c>
      <c r="B33" s="159"/>
      <c r="C33" s="159"/>
      <c r="D33" s="159"/>
      <c r="E33" s="159"/>
      <c r="F33" s="159"/>
      <c r="G33" s="159"/>
    </row>
    <row r="34" spans="1:7" hidden="1" x14ac:dyDescent="0.25">
      <c r="A34" s="46"/>
    </row>
    <row r="35" spans="1:7" hidden="1" x14ac:dyDescent="0.25">
      <c r="A35" s="46"/>
    </row>
    <row r="37" spans="1:7" hidden="1" x14ac:dyDescent="0.25">
      <c r="A37" s="35"/>
    </row>
  </sheetData>
  <mergeCells count="5">
    <mergeCell ref="B3:C3"/>
    <mergeCell ref="D3:E3"/>
    <mergeCell ref="F3:G3"/>
    <mergeCell ref="A31:G31"/>
    <mergeCell ref="A33:G33"/>
  </mergeCells>
  <pageMargins left="0.7" right="0.7" top="0.75" bottom="0.75" header="0.3" footer="0.3"/>
  <pageSetup scale="80" orientation="landscape" r:id="rId1"/>
  <headerFooter>
    <oddFooter>&amp;L&amp;F&amp;C&amp;A&amp;RPage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8D53E-E1C4-4D93-9815-664ED6BF4052}">
  <sheetPr>
    <pageSetUpPr fitToPage="1"/>
  </sheetPr>
  <dimension ref="A1:G27"/>
  <sheetViews>
    <sheetView zoomScaleNormal="100" workbookViewId="0"/>
  </sheetViews>
  <sheetFormatPr defaultColWidth="0" defaultRowHeight="15" zeroHeight="1" x14ac:dyDescent="0.25"/>
  <cols>
    <col min="1" max="1" width="49" style="35" customWidth="1"/>
    <col min="2" max="7" width="12.85546875" style="35" customWidth="1"/>
    <col min="8" max="16384" width="9" hidden="1"/>
  </cols>
  <sheetData>
    <row r="1" spans="1:7" s="44" customFormat="1" ht="18.75" x14ac:dyDescent="0.25">
      <c r="A1" s="43" t="s">
        <v>124</v>
      </c>
    </row>
    <row r="2" spans="1:7" s="35" customFormat="1" x14ac:dyDescent="0.25"/>
    <row r="3" spans="1:7" ht="45" customHeight="1" x14ac:dyDescent="0.25">
      <c r="A3" s="5"/>
      <c r="B3" s="157" t="s">
        <v>26</v>
      </c>
      <c r="C3" s="157"/>
      <c r="D3" s="156" t="s">
        <v>27</v>
      </c>
      <c r="E3" s="156"/>
      <c r="F3" s="157" t="s">
        <v>28</v>
      </c>
      <c r="G3" s="157"/>
    </row>
    <row r="4" spans="1:7" x14ac:dyDescent="0.25">
      <c r="A4" s="3"/>
      <c r="B4" s="126" t="s">
        <v>14</v>
      </c>
      <c r="C4" s="6" t="s">
        <v>20</v>
      </c>
      <c r="D4" s="126" t="s">
        <v>14</v>
      </c>
      <c r="E4" s="6" t="s">
        <v>20</v>
      </c>
      <c r="F4" s="6" t="s">
        <v>162</v>
      </c>
      <c r="G4" s="14" t="s">
        <v>21</v>
      </c>
    </row>
    <row r="5" spans="1:7" x14ac:dyDescent="0.25">
      <c r="A5" s="62" t="s">
        <v>188</v>
      </c>
      <c r="B5" s="65">
        <f>SUM(B6:B20)</f>
        <v>1145555</v>
      </c>
      <c r="C5" s="64">
        <v>100</v>
      </c>
      <c r="D5" s="65">
        <f>SUM(D6:D20)</f>
        <v>12028</v>
      </c>
      <c r="E5" s="66">
        <v>100</v>
      </c>
      <c r="F5" s="65">
        <f>SUM(F6:F20)</f>
        <v>8604</v>
      </c>
      <c r="G5" s="66">
        <f>(F5/D5)*100</f>
        <v>71.533089457931496</v>
      </c>
    </row>
    <row r="6" spans="1:7" x14ac:dyDescent="0.25">
      <c r="A6" s="35" t="s">
        <v>35</v>
      </c>
      <c r="B6" s="67">
        <v>466026</v>
      </c>
      <c r="C6" s="75">
        <v>40.681241843000002</v>
      </c>
      <c r="D6" s="67">
        <v>2634</v>
      </c>
      <c r="E6" s="69">
        <v>21.898902561</v>
      </c>
      <c r="F6" s="67">
        <v>1813</v>
      </c>
      <c r="G6" s="17">
        <f t="shared" ref="G6:G20" si="0">(F6/D6)*100</f>
        <v>68.830675778283975</v>
      </c>
    </row>
    <row r="7" spans="1:7" x14ac:dyDescent="0.25">
      <c r="A7" s="35" t="s">
        <v>189</v>
      </c>
      <c r="B7" s="67">
        <v>166925</v>
      </c>
      <c r="C7" s="37">
        <v>14.571539559</v>
      </c>
      <c r="D7" s="67">
        <v>2474</v>
      </c>
      <c r="E7" s="69">
        <v>20.568673096000001</v>
      </c>
      <c r="F7" s="67">
        <v>1698</v>
      </c>
      <c r="G7" s="17">
        <f t="shared" si="0"/>
        <v>68.633791430881161</v>
      </c>
    </row>
    <row r="8" spans="1:7" x14ac:dyDescent="0.25">
      <c r="A8" s="35" t="s">
        <v>36</v>
      </c>
      <c r="B8" s="67">
        <v>139637</v>
      </c>
      <c r="C8" s="37">
        <v>12.189462749</v>
      </c>
      <c r="D8" s="67">
        <v>1164</v>
      </c>
      <c r="E8" s="69">
        <v>9.6774193547999996</v>
      </c>
      <c r="F8" s="67">
        <v>820</v>
      </c>
      <c r="G8" s="17">
        <f t="shared" si="0"/>
        <v>70.446735395189009</v>
      </c>
    </row>
    <row r="9" spans="1:7" x14ac:dyDescent="0.25">
      <c r="A9" s="35" t="s">
        <v>190</v>
      </c>
      <c r="B9" s="67">
        <v>131506</v>
      </c>
      <c r="C9" s="37">
        <v>11.47967579</v>
      </c>
      <c r="D9" s="67">
        <v>2250</v>
      </c>
      <c r="E9" s="69">
        <v>18.706351846</v>
      </c>
      <c r="F9" s="67">
        <v>1671</v>
      </c>
      <c r="G9" s="17">
        <f t="shared" si="0"/>
        <v>74.266666666666666</v>
      </c>
    </row>
    <row r="10" spans="1:7" x14ac:dyDescent="0.25">
      <c r="A10" s="35" t="s">
        <v>37</v>
      </c>
      <c r="B10" s="67">
        <v>107474</v>
      </c>
      <c r="C10" s="37">
        <v>9.3818280222000006</v>
      </c>
      <c r="D10" s="67">
        <v>1139</v>
      </c>
      <c r="E10" s="69">
        <v>9.4695710010000003</v>
      </c>
      <c r="F10" s="67">
        <v>804</v>
      </c>
      <c r="G10" s="17">
        <f t="shared" si="0"/>
        <v>70.588235294117652</v>
      </c>
    </row>
    <row r="11" spans="1:7" x14ac:dyDescent="0.25">
      <c r="A11" s="35" t="s">
        <v>191</v>
      </c>
      <c r="B11" s="67">
        <v>40681</v>
      </c>
      <c r="C11" s="37">
        <v>3.5512044380000001</v>
      </c>
      <c r="D11" s="67">
        <v>412</v>
      </c>
      <c r="E11" s="69">
        <v>3.4253408713</v>
      </c>
      <c r="F11" s="67">
        <v>319</v>
      </c>
      <c r="G11" s="17">
        <f t="shared" si="0"/>
        <v>77.427184466019412</v>
      </c>
    </row>
    <row r="12" spans="1:7" x14ac:dyDescent="0.25">
      <c r="A12" s="35" t="s">
        <v>38</v>
      </c>
      <c r="B12" s="67">
        <v>27678</v>
      </c>
      <c r="C12" s="37">
        <v>2.4161214432999998</v>
      </c>
      <c r="D12" s="67">
        <v>571</v>
      </c>
      <c r="E12" s="69">
        <v>4.7472564016999996</v>
      </c>
      <c r="F12" s="67">
        <v>435</v>
      </c>
      <c r="G12" s="17">
        <f t="shared" si="0"/>
        <v>76.182136602451848</v>
      </c>
    </row>
    <row r="13" spans="1:7" x14ac:dyDescent="0.25">
      <c r="A13" s="35" t="s">
        <v>192</v>
      </c>
      <c r="B13" s="67">
        <v>24939</v>
      </c>
      <c r="C13" s="37">
        <v>2.1770233642000001</v>
      </c>
      <c r="D13" s="67">
        <v>479</v>
      </c>
      <c r="E13" s="69">
        <v>3.9823744595999999</v>
      </c>
      <c r="F13" s="67">
        <v>340</v>
      </c>
      <c r="G13" s="17">
        <f t="shared" si="0"/>
        <v>70.981210855949897</v>
      </c>
    </row>
    <row r="14" spans="1:7" x14ac:dyDescent="0.25">
      <c r="A14" s="35" t="s">
        <v>193</v>
      </c>
      <c r="B14" s="67">
        <v>9073</v>
      </c>
      <c r="C14" s="37">
        <v>0.79201784289999999</v>
      </c>
      <c r="D14" s="67">
        <v>209</v>
      </c>
      <c r="E14" s="69">
        <v>1.7376122381000001</v>
      </c>
      <c r="F14" s="67">
        <v>182</v>
      </c>
      <c r="G14" s="17">
        <f t="shared" si="0"/>
        <v>87.081339712918663</v>
      </c>
    </row>
    <row r="15" spans="1:7" x14ac:dyDescent="0.25">
      <c r="A15" s="35" t="s">
        <v>194</v>
      </c>
      <c r="B15" s="67">
        <v>8005</v>
      </c>
      <c r="C15" s="37">
        <v>0.69878792379999999</v>
      </c>
      <c r="D15" s="67">
        <v>158</v>
      </c>
      <c r="E15" s="69">
        <v>1.3136015963000001</v>
      </c>
      <c r="F15" s="67">
        <v>106</v>
      </c>
      <c r="G15" s="17">
        <f t="shared" si="0"/>
        <v>67.088607594936718</v>
      </c>
    </row>
    <row r="16" spans="1:7" x14ac:dyDescent="0.25">
      <c r="A16" s="35" t="s">
        <v>195</v>
      </c>
      <c r="B16" s="67">
        <v>6891</v>
      </c>
      <c r="C16" s="37">
        <v>0.60154248379999997</v>
      </c>
      <c r="D16" s="67">
        <v>146</v>
      </c>
      <c r="E16" s="69">
        <v>1.2138343864000001</v>
      </c>
      <c r="F16" s="67">
        <v>119</v>
      </c>
      <c r="G16" s="17">
        <f t="shared" si="0"/>
        <v>81.506849315068493</v>
      </c>
    </row>
    <row r="17" spans="1:7" x14ac:dyDescent="0.25">
      <c r="A17" s="35" t="s">
        <v>196</v>
      </c>
      <c r="B17" s="67">
        <v>6405</v>
      </c>
      <c r="C17" s="37">
        <v>0.55911763290000005</v>
      </c>
      <c r="D17" s="67">
        <v>121</v>
      </c>
      <c r="E17" s="69">
        <v>1.0059860326000001</v>
      </c>
      <c r="F17" s="67">
        <v>79</v>
      </c>
      <c r="G17" s="17">
        <f t="shared" si="0"/>
        <v>65.289256198347118</v>
      </c>
    </row>
    <row r="18" spans="1:7" x14ac:dyDescent="0.25">
      <c r="A18" s="35" t="s">
        <v>197</v>
      </c>
      <c r="B18" s="67">
        <v>6094</v>
      </c>
      <c r="C18" s="37">
        <v>0.53196922020000004</v>
      </c>
      <c r="D18" s="67">
        <v>154</v>
      </c>
      <c r="E18" s="69">
        <v>1.2803458596999999</v>
      </c>
      <c r="F18" s="67">
        <v>119</v>
      </c>
      <c r="G18" s="17">
        <f t="shared" si="0"/>
        <v>77.272727272727266</v>
      </c>
    </row>
    <row r="19" spans="1:7" x14ac:dyDescent="0.25">
      <c r="A19" s="35" t="s">
        <v>198</v>
      </c>
      <c r="B19" s="67">
        <v>3895</v>
      </c>
      <c r="C19" s="37">
        <v>0.34000986420000001</v>
      </c>
      <c r="D19" s="67">
        <v>109</v>
      </c>
      <c r="E19" s="69">
        <v>0.90621882269999998</v>
      </c>
      <c r="F19" s="67">
        <v>94</v>
      </c>
      <c r="G19" s="17">
        <f t="shared" si="0"/>
        <v>86.238532110091754</v>
      </c>
    </row>
    <row r="20" spans="1:7" x14ac:dyDescent="0.25">
      <c r="A20" s="70" t="s">
        <v>199</v>
      </c>
      <c r="B20" s="71">
        <v>326</v>
      </c>
      <c r="C20" s="72">
        <v>2.8457821800000001E-2</v>
      </c>
      <c r="D20" s="71">
        <v>8</v>
      </c>
      <c r="E20" s="74">
        <v>6.6511473200000004E-2</v>
      </c>
      <c r="F20" s="71">
        <v>5</v>
      </c>
      <c r="G20" s="76">
        <f t="shared" si="0"/>
        <v>62.5</v>
      </c>
    </row>
    <row r="21" spans="1:7" x14ac:dyDescent="0.25">
      <c r="B21" s="67"/>
      <c r="C21" s="37"/>
      <c r="D21" s="67"/>
      <c r="E21" s="69"/>
      <c r="F21" s="67"/>
      <c r="G21" s="17"/>
    </row>
    <row r="22" spans="1:7" ht="88.35" customHeight="1" x14ac:dyDescent="0.25">
      <c r="A22" s="147" t="s">
        <v>216</v>
      </c>
      <c r="B22" s="147"/>
      <c r="C22" s="147"/>
      <c r="D22" s="147"/>
      <c r="E22" s="147"/>
      <c r="F22" s="147"/>
      <c r="G22" s="147"/>
    </row>
    <row r="23" spans="1:7" x14ac:dyDescent="0.25">
      <c r="A23"/>
      <c r="B23"/>
      <c r="C23"/>
      <c r="D23"/>
      <c r="E23"/>
      <c r="F23"/>
      <c r="G23"/>
    </row>
    <row r="24" spans="1:7" ht="30.75" customHeight="1" x14ac:dyDescent="0.25">
      <c r="A24" s="147" t="s">
        <v>223</v>
      </c>
      <c r="B24" s="147"/>
      <c r="C24" s="147"/>
      <c r="D24" s="147"/>
      <c r="E24" s="147"/>
      <c r="F24" s="147"/>
      <c r="G24" s="147"/>
    </row>
    <row r="25" spans="1:7" hidden="1" x14ac:dyDescent="0.25">
      <c r="A25"/>
      <c r="B25"/>
      <c r="C25"/>
      <c r="D25"/>
      <c r="E25"/>
      <c r="F25"/>
      <c r="G25"/>
    </row>
    <row r="26" spans="1:7" hidden="1" x14ac:dyDescent="0.25">
      <c r="A26"/>
      <c r="B26"/>
      <c r="C26"/>
      <c r="D26"/>
      <c r="E26"/>
      <c r="F26"/>
      <c r="G26"/>
    </row>
    <row r="27" spans="1:7" hidden="1" x14ac:dyDescent="0.25">
      <c r="A27" s="33"/>
      <c r="B27" s="33"/>
      <c r="C27" s="33"/>
      <c r="D27" s="33"/>
      <c r="E27" s="33"/>
      <c r="F27" s="33"/>
      <c r="G27" s="33"/>
    </row>
  </sheetData>
  <mergeCells count="5">
    <mergeCell ref="B3:C3"/>
    <mergeCell ref="D3:E3"/>
    <mergeCell ref="F3:G3"/>
    <mergeCell ref="A22:G22"/>
    <mergeCell ref="A24:G24"/>
  </mergeCells>
  <pageMargins left="0.7" right="0.7" top="0.75" bottom="0.75" header="0.3" footer="0.3"/>
  <pageSetup scale="80" orientation="landscape" r:id="rId1"/>
  <headerFooter>
    <oddFooter>&amp;L&amp;F&amp;C&amp;A&amp;RPage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32F7C-4580-45B1-A14B-9BF561DA20CF}">
  <sheetPr>
    <pageSetUpPr fitToPage="1"/>
  </sheetPr>
  <dimension ref="A1:G21"/>
  <sheetViews>
    <sheetView zoomScaleNormal="100" workbookViewId="0">
      <selection sqref="A1:G1"/>
    </sheetView>
  </sheetViews>
  <sheetFormatPr defaultColWidth="0" defaultRowHeight="15" zeroHeight="1" x14ac:dyDescent="0.25"/>
  <cols>
    <col min="1" max="1" width="49" customWidth="1"/>
    <col min="2" max="7" width="12.85546875" customWidth="1"/>
    <col min="8" max="16384" width="9" hidden="1"/>
  </cols>
  <sheetData>
    <row r="1" spans="1:7" s="78" customFormat="1" ht="18.75" x14ac:dyDescent="0.25">
      <c r="A1" s="160" t="s">
        <v>126</v>
      </c>
      <c r="B1" s="160"/>
      <c r="C1" s="160"/>
      <c r="D1" s="160"/>
      <c r="E1" s="160"/>
      <c r="F1" s="160"/>
      <c r="G1" s="160"/>
    </row>
    <row r="2" spans="1:7" x14ac:dyDescent="0.25"/>
    <row r="3" spans="1:7" ht="45" customHeight="1" x14ac:dyDescent="0.25">
      <c r="A3" s="5"/>
      <c r="B3" s="157" t="s">
        <v>26</v>
      </c>
      <c r="C3" s="157"/>
      <c r="D3" s="156" t="s">
        <v>27</v>
      </c>
      <c r="E3" s="156"/>
      <c r="F3" s="157" t="s">
        <v>28</v>
      </c>
      <c r="G3" s="157"/>
    </row>
    <row r="4" spans="1:7" x14ac:dyDescent="0.25">
      <c r="A4" s="3"/>
      <c r="B4" s="126" t="s">
        <v>14</v>
      </c>
      <c r="C4" s="6" t="s">
        <v>20</v>
      </c>
      <c r="D4" s="126" t="s">
        <v>14</v>
      </c>
      <c r="E4" s="6" t="s">
        <v>20</v>
      </c>
      <c r="F4" s="6" t="s">
        <v>162</v>
      </c>
      <c r="G4" s="14" t="s">
        <v>21</v>
      </c>
    </row>
    <row r="5" spans="1:7" x14ac:dyDescent="0.25">
      <c r="A5" s="62" t="s">
        <v>201</v>
      </c>
      <c r="B5" s="65">
        <f>SUM(B6:B13)</f>
        <v>4220074</v>
      </c>
      <c r="C5" s="66">
        <f>SUM(C6:C13)</f>
        <v>100.0000000001</v>
      </c>
      <c r="D5" s="65">
        <f>SUM(D6:D13)</f>
        <v>30090</v>
      </c>
      <c r="E5" s="66">
        <f>SUM(E6:E13)</f>
        <v>100.0000000001</v>
      </c>
      <c r="F5" s="65">
        <f>SUM(F6:F13)</f>
        <v>19510</v>
      </c>
      <c r="G5" s="66">
        <f>(F5/D5)*100</f>
        <v>64.838816882685279</v>
      </c>
    </row>
    <row r="6" spans="1:7" x14ac:dyDescent="0.25">
      <c r="A6" s="35" t="s">
        <v>43</v>
      </c>
      <c r="B6" s="67">
        <v>2151228</v>
      </c>
      <c r="C6" s="37">
        <v>50.976072930999997</v>
      </c>
      <c r="D6" s="67">
        <v>15220</v>
      </c>
      <c r="E6" s="38">
        <v>50.581588568000001</v>
      </c>
      <c r="F6" s="67">
        <v>9698</v>
      </c>
      <c r="G6" s="17">
        <f t="shared" ref="G6:G13" si="0">(F6/D6)*100</f>
        <v>63.718791064388959</v>
      </c>
    </row>
    <row r="7" spans="1:7" x14ac:dyDescent="0.25">
      <c r="A7" s="35" t="s">
        <v>202</v>
      </c>
      <c r="B7" s="67">
        <v>1623487</v>
      </c>
      <c r="C7" s="37">
        <v>38.470581322000001</v>
      </c>
      <c r="D7" s="67">
        <v>12395</v>
      </c>
      <c r="E7" s="38">
        <v>41.193087404000003</v>
      </c>
      <c r="F7" s="67">
        <v>8091</v>
      </c>
      <c r="G7" s="17">
        <f t="shared" si="0"/>
        <v>65.276321097216623</v>
      </c>
    </row>
    <row r="8" spans="1:7" x14ac:dyDescent="0.25">
      <c r="A8" s="35" t="s">
        <v>203</v>
      </c>
      <c r="B8" s="67">
        <v>337417</v>
      </c>
      <c r="C8" s="37">
        <v>7.9955233013000004</v>
      </c>
      <c r="D8" s="67">
        <v>1022</v>
      </c>
      <c r="E8" s="38">
        <v>3.3964772349999999</v>
      </c>
      <c r="F8" s="67">
        <v>610</v>
      </c>
      <c r="G8" s="17">
        <f t="shared" si="0"/>
        <v>59.686888454011743</v>
      </c>
    </row>
    <row r="9" spans="1:7" x14ac:dyDescent="0.25">
      <c r="A9" s="35" t="s">
        <v>204</v>
      </c>
      <c r="B9" s="67">
        <v>47873</v>
      </c>
      <c r="C9" s="37">
        <v>1.1344113870999999</v>
      </c>
      <c r="D9" s="67">
        <v>281</v>
      </c>
      <c r="E9" s="38">
        <v>0.93386507149999998</v>
      </c>
      <c r="F9" s="67">
        <v>163</v>
      </c>
      <c r="G9" s="17">
        <f t="shared" si="0"/>
        <v>58.007117437722421</v>
      </c>
    </row>
    <row r="10" spans="1:7" x14ac:dyDescent="0.25">
      <c r="A10" s="35" t="s">
        <v>244</v>
      </c>
      <c r="B10" s="67">
        <v>20964</v>
      </c>
      <c r="C10" s="37">
        <v>0.49676854009999999</v>
      </c>
      <c r="D10" s="67">
        <v>68</v>
      </c>
      <c r="E10" s="38">
        <v>0.22598870060000001</v>
      </c>
      <c r="F10" s="67">
        <v>39</v>
      </c>
      <c r="G10" s="17">
        <f t="shared" si="0"/>
        <v>57.352941176470587</v>
      </c>
    </row>
    <row r="11" spans="1:7" x14ac:dyDescent="0.25">
      <c r="A11" s="35" t="s">
        <v>205</v>
      </c>
      <c r="B11" s="67">
        <v>17210</v>
      </c>
      <c r="C11" s="37">
        <v>0.407812754</v>
      </c>
      <c r="D11" s="67">
        <v>786</v>
      </c>
      <c r="E11" s="38">
        <v>2.6121635095000002</v>
      </c>
      <c r="F11" s="67">
        <v>707</v>
      </c>
      <c r="G11" s="17">
        <f t="shared" si="0"/>
        <v>89.949109414758269</v>
      </c>
    </row>
    <row r="12" spans="1:7" x14ac:dyDescent="0.25">
      <c r="A12" s="35" t="s">
        <v>206</v>
      </c>
      <c r="B12" s="67">
        <v>12526</v>
      </c>
      <c r="C12" s="37">
        <v>0.29681943970000002</v>
      </c>
      <c r="D12" s="67">
        <v>101</v>
      </c>
      <c r="E12" s="38">
        <v>0.33565968759999998</v>
      </c>
      <c r="F12" s="67">
        <v>55</v>
      </c>
      <c r="G12" s="17">
        <f t="shared" si="0"/>
        <v>54.455445544554458</v>
      </c>
    </row>
    <row r="13" spans="1:7" x14ac:dyDescent="0.25">
      <c r="A13" s="70" t="s">
        <v>207</v>
      </c>
      <c r="B13" s="71">
        <v>9369</v>
      </c>
      <c r="C13" s="72">
        <v>0.2220103249</v>
      </c>
      <c r="D13" s="71">
        <v>217</v>
      </c>
      <c r="E13" s="41">
        <v>0.72116982389999995</v>
      </c>
      <c r="F13" s="71">
        <v>147</v>
      </c>
      <c r="G13" s="76">
        <f t="shared" si="0"/>
        <v>67.741935483870961</v>
      </c>
    </row>
    <row r="14" spans="1:7" x14ac:dyDescent="0.25">
      <c r="A14" s="35"/>
      <c r="B14" s="67"/>
      <c r="C14" s="37"/>
      <c r="D14" s="67"/>
      <c r="E14" s="38"/>
      <c r="F14" s="67"/>
      <c r="G14" s="17"/>
    </row>
    <row r="15" spans="1:7" ht="91.5" customHeight="1" x14ac:dyDescent="0.25">
      <c r="A15" s="147" t="s">
        <v>215</v>
      </c>
      <c r="B15" s="147"/>
      <c r="C15" s="147"/>
      <c r="D15" s="147"/>
      <c r="E15" s="147"/>
      <c r="F15" s="147"/>
      <c r="G15" s="147"/>
    </row>
    <row r="16" spans="1:7" x14ac:dyDescent="0.25"/>
    <row r="17" spans="1:7" ht="28.35" customHeight="1" x14ac:dyDescent="0.25">
      <c r="A17" s="149" t="s">
        <v>223</v>
      </c>
      <c r="B17" s="149"/>
      <c r="C17" s="149"/>
      <c r="D17" s="149"/>
      <c r="E17" s="149"/>
      <c r="F17" s="149"/>
      <c r="G17" s="149"/>
    </row>
    <row r="19" spans="1:7" hidden="1" x14ac:dyDescent="0.25">
      <c r="A19" s="46"/>
      <c r="B19" s="46"/>
      <c r="C19" s="46"/>
      <c r="D19" s="46"/>
      <c r="E19" s="46"/>
      <c r="F19" s="46"/>
      <c r="G19" s="46"/>
    </row>
    <row r="20" spans="1:7" hidden="1" x14ac:dyDescent="0.25">
      <c r="A20" s="35"/>
      <c r="B20" s="35"/>
      <c r="C20" s="35"/>
      <c r="D20" s="35"/>
      <c r="E20" s="35"/>
      <c r="F20" s="35"/>
      <c r="G20" s="35"/>
    </row>
    <row r="21" spans="1:7" hidden="1" x14ac:dyDescent="0.25">
      <c r="A21" s="46"/>
      <c r="B21" s="46"/>
      <c r="C21" s="46"/>
      <c r="D21" s="46"/>
      <c r="E21" s="46"/>
      <c r="F21" s="46"/>
      <c r="G21" s="46"/>
    </row>
  </sheetData>
  <mergeCells count="6">
    <mergeCell ref="A17:G17"/>
    <mergeCell ref="B3:C3"/>
    <mergeCell ref="D3:E3"/>
    <mergeCell ref="F3:G3"/>
    <mergeCell ref="A1:G1"/>
    <mergeCell ref="A15:G15"/>
  </mergeCells>
  <pageMargins left="0.7" right="0.7" top="0.75" bottom="0.75" header="0.3" footer="0.3"/>
  <pageSetup scale="80" orientation="landscape" r:id="rId1"/>
  <headerFooter>
    <oddFooter>&amp;L&amp;F&amp;C&amp;A&amp;RPage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DFF46-6994-4FB4-A884-372263CE9CD7}">
  <sheetPr>
    <pageSetUpPr fitToPage="1"/>
  </sheetPr>
  <dimension ref="A1:G11"/>
  <sheetViews>
    <sheetView zoomScaleNormal="100" workbookViewId="0">
      <selection sqref="A1:XFD1"/>
    </sheetView>
  </sheetViews>
  <sheetFormatPr defaultColWidth="0" defaultRowHeight="15" zeroHeight="1" x14ac:dyDescent="0.25"/>
  <cols>
    <col min="1" max="1" width="53.140625" customWidth="1"/>
    <col min="2" max="7" width="12.85546875" customWidth="1"/>
    <col min="8" max="16384" width="9" hidden="1"/>
  </cols>
  <sheetData>
    <row r="1" spans="1:7" s="154" customFormat="1" ht="18.75" x14ac:dyDescent="0.25">
      <c r="A1" s="154" t="s">
        <v>129</v>
      </c>
    </row>
    <row r="2" spans="1:7" s="35" customFormat="1" x14ac:dyDescent="0.25"/>
    <row r="3" spans="1:7" ht="45" customHeight="1" x14ac:dyDescent="0.25">
      <c r="A3" s="5"/>
      <c r="B3" s="157" t="s">
        <v>26</v>
      </c>
      <c r="C3" s="157"/>
      <c r="D3" s="156" t="s">
        <v>27</v>
      </c>
      <c r="E3" s="156"/>
      <c r="F3" s="157" t="s">
        <v>28</v>
      </c>
      <c r="G3" s="157"/>
    </row>
    <row r="4" spans="1:7" x14ac:dyDescent="0.25">
      <c r="A4" s="3"/>
      <c r="B4" s="126" t="s">
        <v>14</v>
      </c>
      <c r="C4" s="6" t="s">
        <v>20</v>
      </c>
      <c r="D4" s="126" t="s">
        <v>14</v>
      </c>
      <c r="E4" s="6" t="s">
        <v>20</v>
      </c>
      <c r="F4" s="6" t="s">
        <v>162</v>
      </c>
      <c r="G4" s="6" t="s">
        <v>21</v>
      </c>
    </row>
    <row r="5" spans="1:7" x14ac:dyDescent="0.25">
      <c r="A5" s="128" t="s">
        <v>39</v>
      </c>
      <c r="B5" s="129">
        <f>SUM(B6:B7)</f>
        <v>1169328</v>
      </c>
      <c r="C5" s="130">
        <v>100</v>
      </c>
      <c r="D5" s="129">
        <f>SUM(D6:D7)</f>
        <v>18732</v>
      </c>
      <c r="E5" s="130">
        <f>SUM(E6:E7)</f>
        <v>100</v>
      </c>
      <c r="F5" s="129">
        <f>SUM(F6:F7)</f>
        <v>8827</v>
      </c>
      <c r="G5" s="130">
        <f>(F5/D5)*100</f>
        <v>47.122571001494769</v>
      </c>
    </row>
    <row r="6" spans="1:7" x14ac:dyDescent="0.25">
      <c r="A6" s="35" t="s">
        <v>40</v>
      </c>
      <c r="B6" s="67">
        <v>736319</v>
      </c>
      <c r="C6" s="37">
        <v>62.969414911999998</v>
      </c>
      <c r="D6" s="67">
        <v>11217</v>
      </c>
      <c r="E6" s="37">
        <v>59.881486227000003</v>
      </c>
      <c r="F6" s="67">
        <v>4861</v>
      </c>
      <c r="G6" s="37">
        <f>(F6/D6)*100</f>
        <v>43.336007845234917</v>
      </c>
    </row>
    <row r="7" spans="1:7" x14ac:dyDescent="0.25">
      <c r="A7" s="70" t="s">
        <v>41</v>
      </c>
      <c r="B7" s="71">
        <v>433009</v>
      </c>
      <c r="C7" s="72">
        <v>37.030585088000002</v>
      </c>
      <c r="D7" s="71">
        <v>7515</v>
      </c>
      <c r="E7" s="72">
        <v>40.118513772999997</v>
      </c>
      <c r="F7" s="71">
        <v>3966</v>
      </c>
      <c r="G7" s="72">
        <f>(F7/D7)*100</f>
        <v>52.774451097804388</v>
      </c>
    </row>
    <row r="8" spans="1:7" x14ac:dyDescent="0.25">
      <c r="A8" s="35"/>
      <c r="B8" s="67"/>
      <c r="C8" s="37"/>
      <c r="D8" s="67"/>
      <c r="E8" s="37"/>
      <c r="F8" s="67"/>
      <c r="G8" s="37"/>
    </row>
    <row r="9" spans="1:7" ht="87.6" customHeight="1" x14ac:dyDescent="0.25">
      <c r="A9" s="147" t="s">
        <v>215</v>
      </c>
      <c r="B9" s="147"/>
      <c r="C9" s="147"/>
      <c r="D9" s="147"/>
      <c r="E9" s="147"/>
      <c r="F9" s="147"/>
      <c r="G9" s="147"/>
    </row>
    <row r="10" spans="1:7" x14ac:dyDescent="0.25"/>
    <row r="11" spans="1:7" ht="29.85" customHeight="1" x14ac:dyDescent="0.25">
      <c r="A11" s="149" t="s">
        <v>222</v>
      </c>
      <c r="B11" s="149"/>
      <c r="C11" s="149"/>
      <c r="D11" s="149"/>
      <c r="E11" s="149"/>
      <c r="F11" s="149"/>
      <c r="G11" s="149"/>
    </row>
  </sheetData>
  <mergeCells count="6">
    <mergeCell ref="A1:XFD1"/>
    <mergeCell ref="A11:G11"/>
    <mergeCell ref="B3:C3"/>
    <mergeCell ref="D3:E3"/>
    <mergeCell ref="F3:G3"/>
    <mergeCell ref="A9:G9"/>
  </mergeCells>
  <pageMargins left="0.7" right="0.7" top="0.75" bottom="0.75" header="0.3" footer="0.3"/>
  <pageSetup scale="83" orientation="landscape" r:id="rId1"/>
  <headerFooter>
    <oddFooter>&amp;L&amp;F&amp;C&amp;A&amp;RPage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07C2C34BAD85468D4A97039B157FF3" ma:contentTypeVersion="6" ma:contentTypeDescription="Create a new document." ma:contentTypeScope="" ma:versionID="1487433dee5db8f384c8409aa604e2fd">
  <xsd:schema xmlns:xsd="http://www.w3.org/2001/XMLSchema" xmlns:xs="http://www.w3.org/2001/XMLSchema" xmlns:p="http://schemas.microsoft.com/office/2006/metadata/properties" xmlns:ns2="0dd2d7bb-602c-43cd-b1b0-0fae9544fac9" xmlns:ns3="81324835-0b64-404d-8ceb-64696322ecce" targetNamespace="http://schemas.microsoft.com/office/2006/metadata/properties" ma:root="true" ma:fieldsID="41ef45785151f3d1b21ab7937f89e9ee" ns2:_="" ns3:_="">
    <xsd:import namespace="0dd2d7bb-602c-43cd-b1b0-0fae9544fac9"/>
    <xsd:import namespace="81324835-0b64-404d-8ceb-64696322ecc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d2d7bb-602c-43cd-b1b0-0fae9544fa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324835-0b64-404d-8ceb-64696322ecc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E60F18-6BD8-428C-BA8C-151CAC6784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d2d7bb-602c-43cd-b1b0-0fae9544fac9"/>
    <ds:schemaRef ds:uri="81324835-0b64-404d-8ceb-64696322ec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0072420-8506-4FD2-8D18-6C1F91CF9CC3}">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81324835-0b64-404d-8ceb-64696322ecce"/>
    <ds:schemaRef ds:uri="http://purl.org/dc/elements/1.1/"/>
    <ds:schemaRef ds:uri="0dd2d7bb-602c-43cd-b1b0-0fae9544fac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55F8D8B-030B-4B31-B938-42BB4AED8779}">
  <ds:schemaRefs>
    <ds:schemaRef ds:uri="http://schemas.microsoft.com/sharepoint/v3/contenttype/forms"/>
  </ds:schemaRefs>
</ds:datastoreItem>
</file>

<file path=docMetadata/LabelInfo.xml><?xml version="1.0" encoding="utf-8"?>
<clbl:labelList xmlns:clbl="http://schemas.microsoft.com/office/2020/mipLabelMetadata">
  <clbl:label id="{78975c20-18d4-40c9-811f-0d8ea387c6ea}" enabled="0" method="" siteId="{78975c20-18d4-40c9-811f-0d8ea387c6ea}"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vt:i4>
      </vt:variant>
    </vt:vector>
  </HeadingPairs>
  <TitlesOfParts>
    <vt:vector size="19" baseType="lpstr">
      <vt:lpstr>Introduction</vt:lpstr>
      <vt:lpstr>Table 1</vt:lpstr>
      <vt:lpstr>Figure 1</vt:lpstr>
      <vt:lpstr>Table 2</vt:lpstr>
      <vt:lpstr>Table 3</vt:lpstr>
      <vt:lpstr>Table 4</vt:lpstr>
      <vt:lpstr>Table 5</vt:lpstr>
      <vt:lpstr>Table 6</vt:lpstr>
      <vt:lpstr>Table 7</vt:lpstr>
      <vt:lpstr>Table 8</vt:lpstr>
      <vt:lpstr>Table 9</vt:lpstr>
      <vt:lpstr>Table 10</vt:lpstr>
      <vt:lpstr>Table 11</vt:lpstr>
      <vt:lpstr>'Figure 1'!Print_Area</vt:lpstr>
      <vt:lpstr>'Table 11'!Print_Area</vt:lpstr>
      <vt:lpstr>'Table 10'!Print_Titles</vt:lpstr>
      <vt:lpstr>'Table 11'!Print_Titles</vt:lpstr>
      <vt:lpstr>'Table 2'!Print_Titles</vt:lpstr>
      <vt:lpstr>'Table 9'!Print_Titles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Lindsey Patterson</dc:creator>
  <cp:keywords/>
  <dc:description/>
  <cp:lastModifiedBy>Lisa Aliferis</cp:lastModifiedBy>
  <cp:revision/>
  <cp:lastPrinted>2024-09-12T15:45:07Z</cp:lastPrinted>
  <dcterms:created xsi:type="dcterms:W3CDTF">2024-04-05T18:21:53Z</dcterms:created>
  <dcterms:modified xsi:type="dcterms:W3CDTF">2025-01-21T21:03:19Z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0x0101008C07C2C34BAD85468D4A97039B157FF3</vt:lpwstr>
  </property>
</Properties>
</file>